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main" sheetId="1" r:id="rId1"/>
    <sheet name="設定" sheetId="2" r:id="rId2"/>
    <sheet name="sample_mainシート" sheetId="3" r:id="rId3"/>
    <sheet name="sample_設定シート" sheetId="4" r:id="rId4"/>
    <sheet name="ReadMe" sheetId="5" r:id="rId5"/>
    <sheet name="改定情報" sheetId="6" r:id="rId6"/>
  </sheets>
  <externalReferences>
    <externalReference r:id="rId9"/>
  </externalReferences>
  <definedNames>
    <definedName name="__123Graph_Aｸﾞﾗﾌ1" hidden="1">#REF!</definedName>
    <definedName name="__123Graph_A退職金モデル" hidden="1">#REF!</definedName>
    <definedName name="__123Graph_Bｸﾞﾗﾌ1" hidden="1">#REF!</definedName>
    <definedName name="__123Graph_B退職金モデル" hidden="1">#REF!</definedName>
    <definedName name="__123Graph_Cｸﾞﾗﾌ1" hidden="1">#REF!</definedName>
    <definedName name="__123Graph_C退職金モデル" hidden="1">#REF!</definedName>
    <definedName name="__123Graph_Dｸﾞﾗﾌ1" hidden="1">#REF!</definedName>
    <definedName name="__123Graph_D退職金モデル" hidden="1">#REF!</definedName>
    <definedName name="__123Graph_Eｸﾞﾗﾌ1" hidden="1">#REF!</definedName>
    <definedName name="__123Graph_Xｸﾞﾗﾌ1" hidden="1">#REF!</definedName>
    <definedName name="__123Graph_X退職金モデル" hidden="1">#REF!</definedName>
    <definedName name="_Key1" hidden="1">'[1]main'!$M$170</definedName>
    <definedName name="_Key2" hidden="1">'[1]main'!#REF!</definedName>
    <definedName name="_Order1" hidden="1">0</definedName>
    <definedName name="_Order2" hidden="1">0</definedName>
    <definedName name="_Sort" hidden="1">'[1]main'!$B$12:$BZ$162</definedName>
    <definedName name="\C">'[1]main'!$DX$258</definedName>
    <definedName name="\D">'[1]main'!$DX$262</definedName>
    <definedName name="\E">'[1]main'!$DX$264</definedName>
    <definedName name="\M">'[1]main'!$DX$217</definedName>
    <definedName name="\S">'[1]main'!$DX$266</definedName>
    <definedName name="\X">'[1]main'!$DX$219</definedName>
    <definedName name="DATA1">'[1]main'!$DX$229</definedName>
    <definedName name="DATA2">'[1]main'!$DX$231</definedName>
    <definedName name="DATA3">'[1]main'!$DX$233</definedName>
    <definedName name="MENU1">'[1]main'!$DX$235</definedName>
    <definedName name="MENU2">'[1]main'!$DX$240</definedName>
    <definedName name="MENU3">'[1]main'!$DX$249</definedName>
    <definedName name="P表">#REF!</definedName>
    <definedName name="SUB">'[1]main'!$DX$224</definedName>
    <definedName name="マクロエリア">'[1]main'!$DV$218</definedName>
    <definedName name="画面">'[1]main'!$DM$213</definedName>
    <definedName name="退職金表">'[1]現行規程'!$B$6:$E$55</definedName>
    <definedName name="中退金表">#REF!</definedName>
    <definedName name="適年表">#REF!</definedName>
  </definedNames>
  <calcPr fullCalcOnLoad="1" refMode="R1C1"/>
</workbook>
</file>

<file path=xl/sharedStrings.xml><?xml version="1.0" encoding="utf-8"?>
<sst xmlns="http://schemas.openxmlformats.org/spreadsheetml/2006/main" count="460" uniqueCount="111">
  <si>
    <t>勤続</t>
  </si>
  <si>
    <t>標準</t>
  </si>
  <si>
    <t>高卒モデル</t>
  </si>
  <si>
    <t>大卒モデル</t>
  </si>
  <si>
    <t>年齢</t>
  </si>
  <si>
    <t>年数</t>
  </si>
  <si>
    <t>[モデル退職金]</t>
  </si>
  <si>
    <t>[地域モデル]</t>
  </si>
  <si>
    <t>拠出金</t>
  </si>
  <si>
    <t>支給額</t>
  </si>
  <si>
    <t>一時金</t>
  </si>
  <si>
    <t>期待収益率</t>
  </si>
  <si>
    <t>昇格</t>
  </si>
  <si>
    <t>資産</t>
  </si>
  <si>
    <t>勤続年数</t>
  </si>
  <si>
    <t>モデル</t>
  </si>
  <si>
    <t>DC</t>
  </si>
  <si>
    <t>http://www.roumu.com</t>
  </si>
  <si>
    <t>作成日</t>
  </si>
  <si>
    <t>DC</t>
  </si>
  <si>
    <t>付与金額</t>
  </si>
  <si>
    <t>累積額</t>
  </si>
  <si>
    <t>一時金</t>
  </si>
  <si>
    <t>自己都合</t>
  </si>
  <si>
    <t>係数</t>
  </si>
  <si>
    <t>自己都合時</t>
  </si>
  <si>
    <t>支給総額</t>
  </si>
  <si>
    <t>定年時</t>
  </si>
  <si>
    <t>DC</t>
  </si>
  <si>
    <t>割合</t>
  </si>
  <si>
    <t>係長モデル</t>
  </si>
  <si>
    <r>
      <t>■</t>
    </r>
    <r>
      <rPr>
        <sz val="10"/>
        <color indexed="9"/>
        <rFont val="ＭＳ ゴシック"/>
        <family val="3"/>
      </rPr>
      <t>東京都産業労働局 平成18年「中小企業の賃金・退職金事情」</t>
    </r>
  </si>
  <si>
    <t>退職一時金のみ</t>
  </si>
  <si>
    <t>一時金＋年金</t>
  </si>
  <si>
    <t>勤続年数</t>
  </si>
  <si>
    <t>高卒モデル</t>
  </si>
  <si>
    <t>大卒モデル</t>
  </si>
  <si>
    <t>a.勤続ポイント</t>
  </si>
  <si>
    <t>月額ﾎﾟｲﾝﾄ</t>
  </si>
  <si>
    <t>b.資格ポイント</t>
  </si>
  <si>
    <t>資格</t>
  </si>
  <si>
    <t>G1</t>
  </si>
  <si>
    <t>G1</t>
  </si>
  <si>
    <t>G2</t>
  </si>
  <si>
    <t>G2</t>
  </si>
  <si>
    <t>G3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</si>
  <si>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</si>
  <si>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</si>
  <si>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</si>
  <si>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</si>
  <si>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</si>
  <si>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</si>
  <si>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</si>
  <si>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</si>
  <si>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</si>
  <si>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</si>
  <si>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拠出額</t>
  </si>
  <si>
    <t>①確定拠出年金部分</t>
  </si>
  <si>
    <t>②退職一時金部分</t>
  </si>
  <si>
    <t>ポイント制（確定拠出年金＋退職一時金）設定シート</t>
  </si>
  <si>
    <t>勤続</t>
  </si>
  <si>
    <t>ﾎﾟｲﾝﾄ</t>
  </si>
  <si>
    <t>ﾎﾟｲﾝﾄ</t>
  </si>
  <si>
    <t>①＋②総支給額</t>
  </si>
  <si>
    <t>課長モデル</t>
  </si>
  <si>
    <t>部長モデル</t>
  </si>
  <si>
    <t>部長モデル定年</t>
  </si>
  <si>
    <t>課長モデル定年</t>
  </si>
  <si>
    <t>係長モデル定年</t>
  </si>
  <si>
    <t>（係長モデルDC）</t>
  </si>
  <si>
    <t>（課長モデルDC）</t>
  </si>
  <si>
    <t>（部長モデルDC）</t>
  </si>
  <si>
    <t>ポイント制退職金（確定拠出年金＋一時金）設計シミュレーション</t>
  </si>
  <si>
    <t>ここからグラフエリア（削除禁止）</t>
  </si>
  <si>
    <t>バージョンアップ情報</t>
  </si>
  <si>
    <t>　著作権とご利用上の制限</t>
  </si>
  <si>
    <t>当ワークシートの著作権は大津章敬(webmaster@roumu.com)にあります。</t>
  </si>
  <si>
    <t>１）損害について</t>
  </si>
  <si>
    <t>　ご多分に漏れず、あなたがこのソフトウェアをご利用することで生じ</t>
  </si>
  <si>
    <t>た、如何なる損害に対しても、私及び私に関する如何なる団体や個人</t>
  </si>
  <si>
    <t>も保証することはありません。</t>
  </si>
  <si>
    <t>２）第三者への受け渡し</t>
  </si>
  <si>
    <t>　このプログラム及び付属のドキュメントを私の許可なく、再配布する</t>
  </si>
  <si>
    <t>ことを禁じます。</t>
  </si>
  <si>
    <t>３）解析・改造の禁止</t>
  </si>
  <si>
    <t>　このソフトウェアを許可なく解析・改造することを禁じます。</t>
  </si>
  <si>
    <t>　いずれの場合も詳細についてはメールにてお問い合わせ下さい。</t>
  </si>
  <si>
    <t>株式会社名南経営</t>
  </si>
  <si>
    <t>　       　大津章敬(webmaster@roumu.com)</t>
  </si>
  <si>
    <t>http://www.roumu.com/</t>
  </si>
  <si>
    <t>Ver1.00(June,27,2007)</t>
  </si>
  <si>
    <t>http://www.roumu.com</t>
  </si>
  <si>
    <t>■東京都産業労働局 平成18年「中小企業の賃金・退職金事情」</t>
  </si>
  <si>
    <t>モデル</t>
  </si>
  <si>
    <t>DC</t>
  </si>
  <si>
    <t>G6</t>
  </si>
  <si>
    <t>G5</t>
  </si>
  <si>
    <t>G4</t>
  </si>
  <si>
    <t>設定サンプル</t>
  </si>
  <si>
    <t>G7</t>
  </si>
  <si>
    <t>G8</t>
  </si>
  <si>
    <t>G9</t>
  </si>
  <si>
    <t>G10</t>
  </si>
  <si>
    <t>G11</t>
  </si>
  <si>
    <t>G12</t>
  </si>
  <si>
    <t>入力サンプル</t>
  </si>
  <si>
    <t>※サンプルのため、計算式はすべて値に変換してあります。</t>
  </si>
  <si>
    <t>％で入力</t>
  </si>
  <si>
    <t>グレードを入力</t>
  </si>
  <si>
    <t>いずれも毎月の拠出金額（単位：円）を入力</t>
  </si>
  <si>
    <t>Ver1.00(July,24,2007)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</si>
</sst>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[$-411]gee\.mm\.dd"/>
    <numFmt numFmtId="179" formatCode="0.000"/>
    <numFmt numFmtId="180" formatCode="0.0_);[Red]\(0.0\)"/>
    <numFmt numFmtId="181" formatCode="#,##0_);[Red]\(#,##0\)"/>
    <numFmt numFmtId="182" formatCode="#,##0.00_);[Red]\(#,##0.00\)"/>
    <numFmt numFmtId="183" formatCode="0.00_);[Red]\(0.00\)"/>
    <numFmt numFmtId="184" formatCode="#,##0_ ;[Red]\-#,##0\ "/>
    <numFmt numFmtId="185" formatCode="0_ ;[Red]\-0\ "/>
    <numFmt numFmtId="186" formatCode="&quot;\&quot;#,##0_);[Red]\(&quot;\&quot;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 "/>
    <numFmt numFmtId="191" formatCode="0_ "/>
    <numFmt numFmtId="192" formatCode="0&quot;年&quot;"/>
    <numFmt numFmtId="193" formatCode="0&quot;年経過後&quot;"/>
    <numFmt numFmtId="194" formatCode="&quot;満&quot;0&quot;年経過後&quot;"/>
    <numFmt numFmtId="195" formatCode="0.000_);[Red]\(0.000\)"/>
    <numFmt numFmtId="196" formatCode="0&quot;ヶ月&quot;"/>
    <numFmt numFmtId="197" formatCode="0&quot;月&quot;"/>
    <numFmt numFmtId="198" formatCode="0&quot;歳&quot;"/>
    <numFmt numFmtId="199" formatCode="#,##0.0_);[Red]\(#,##0.0\)"/>
    <numFmt numFmtId="200" formatCode="#,##0.0;[Red]\-#,##0.0"/>
    <numFmt numFmtId="201" formatCode="@&quot;年&quot;"/>
    <numFmt numFmtId="202" formatCode="&quot;満&quot;0&quot;年以上&quot;"/>
    <numFmt numFmtId="203" formatCode="#,##0.000_ ;[Red]\-#,##0.000\ "/>
    <numFmt numFmtId="204" formatCode="&quot;\&quot;#,##0.000_);[Red]\(&quot;\&quot;#,##0.000\)"/>
    <numFmt numFmtId="205" formatCode="0.0%"/>
    <numFmt numFmtId="206" formatCode="#,##0.0_ "/>
  </numFmts>
  <fonts count="32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color indexed="9"/>
      <name val="HGSｺﾞｼｯｸE"/>
      <family val="3"/>
    </font>
    <font>
      <sz val="11"/>
      <color indexed="53"/>
      <name val="HGSｺﾞｼｯｸE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color indexed="9"/>
      <name val="ＭＳ ゴシック"/>
      <family val="3"/>
    </font>
    <font>
      <sz val="10"/>
      <color indexed="13"/>
      <name val="ＭＳ ゴシック"/>
      <family val="3"/>
    </font>
    <font>
      <b/>
      <i/>
      <sz val="10"/>
      <color indexed="13"/>
      <name val="Arial"/>
      <family val="2"/>
    </font>
    <font>
      <sz val="10"/>
      <color indexed="53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ＭＳ ゴシック"/>
      <family val="3"/>
    </font>
    <font>
      <b/>
      <sz val="16"/>
      <name val="ＭＳ ゴシック"/>
      <family val="3"/>
    </font>
    <font>
      <sz val="12"/>
      <name val="Arial"/>
      <family val="2"/>
    </font>
    <font>
      <b/>
      <sz val="11"/>
      <color indexed="9"/>
      <name val="ＭＳ Ｐゴシック"/>
      <family val="3"/>
    </font>
    <font>
      <sz val="19"/>
      <name val="ＭＳ Ｐゴシック"/>
      <family val="3"/>
    </font>
    <font>
      <sz val="23"/>
      <name val="ＭＳ Ｐゴシック"/>
      <family val="3"/>
    </font>
    <font>
      <sz val="10"/>
      <color indexed="22"/>
      <name val="ＭＳ ゴシック"/>
      <family val="3"/>
    </font>
    <font>
      <sz val="11"/>
      <color indexed="22"/>
      <name val="HGSｺﾞｼｯｸE"/>
      <family val="3"/>
    </font>
    <font>
      <sz val="9"/>
      <name val="ＭＳ Ｐゴシック"/>
      <family val="3"/>
    </font>
    <font>
      <b/>
      <sz val="14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14"/>
      <color indexed="12"/>
      <name val="Arial"/>
      <family val="2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8"/>
      <color indexed="10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double">
        <color indexed="8"/>
      </left>
      <right>
        <color indexed="63"/>
      </right>
      <top style="hair">
        <color indexed="8"/>
      </top>
      <bottom style="thin"/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>
        <color indexed="8"/>
      </top>
      <bottom style="double">
        <color indexed="8"/>
      </bottom>
    </border>
    <border>
      <left style="thin"/>
      <right style="double"/>
      <top style="hair">
        <color indexed="8"/>
      </top>
      <bottom style="thin"/>
    </border>
    <border>
      <left style="thin"/>
      <right style="double"/>
      <top style="double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86" fontId="5" fillId="2" borderId="0" xfId="0" applyNumberFormat="1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3" borderId="4" xfId="0" applyFont="1" applyFill="1" applyBorder="1" applyAlignment="1" applyProtection="1">
      <alignment horizontal="center"/>
      <protection locked="0"/>
    </xf>
    <xf numFmtId="10" fontId="4" fillId="0" borderId="5" xfId="0" applyNumberFormat="1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5" borderId="7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10" fillId="5" borderId="11" xfId="0" applyFont="1" applyFill="1" applyBorder="1" applyAlignment="1" applyProtection="1" quotePrefix="1">
      <alignment horizontal="left"/>
      <protection locked="0"/>
    </xf>
    <xf numFmtId="0" fontId="9" fillId="5" borderId="8" xfId="0" applyFont="1" applyFill="1" applyBorder="1" applyAlignment="1" applyProtection="1">
      <alignment vertical="center"/>
      <protection locked="0"/>
    </xf>
    <xf numFmtId="0" fontId="9" fillId="5" borderId="1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 applyAlignment="1" quotePrefix="1">
      <alignment horizontal="center"/>
    </xf>
    <xf numFmtId="0" fontId="4" fillId="6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 quotePrefix="1">
      <alignment horizontal="center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81" fontId="4" fillId="0" borderId="28" xfId="0" applyNumberFormat="1" applyFont="1" applyFill="1" applyBorder="1" applyAlignment="1" applyProtection="1">
      <alignment horizontal="center"/>
      <protection locked="0"/>
    </xf>
    <xf numFmtId="181" fontId="4" fillId="0" borderId="29" xfId="0" applyNumberFormat="1" applyFont="1" applyFill="1" applyBorder="1" applyAlignment="1" applyProtection="1">
      <alignment vertical="center"/>
      <protection locked="0"/>
    </xf>
    <xf numFmtId="181" fontId="4" fillId="0" borderId="30" xfId="0" applyNumberFormat="1" applyFont="1" applyFill="1" applyBorder="1" applyAlignment="1" applyProtection="1">
      <alignment vertical="center"/>
      <protection locked="0"/>
    </xf>
    <xf numFmtId="181" fontId="4" fillId="0" borderId="31" xfId="0" applyNumberFormat="1" applyFont="1" applyFill="1" applyBorder="1" applyAlignment="1" applyProtection="1">
      <alignment vertical="center"/>
      <protection locked="0"/>
    </xf>
    <xf numFmtId="181" fontId="4" fillId="0" borderId="3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181" fontId="4" fillId="0" borderId="33" xfId="0" applyNumberFormat="1" applyFont="1" applyFill="1" applyBorder="1" applyAlignment="1" applyProtection="1">
      <alignment horizontal="center"/>
      <protection locked="0"/>
    </xf>
    <xf numFmtId="181" fontId="4" fillId="0" borderId="34" xfId="0" applyNumberFormat="1" applyFont="1" applyFill="1" applyBorder="1" applyAlignment="1" applyProtection="1">
      <alignment vertical="center"/>
      <protection locked="0"/>
    </xf>
    <xf numFmtId="181" fontId="4" fillId="0" borderId="35" xfId="0" applyNumberFormat="1" applyFont="1" applyFill="1" applyBorder="1" applyAlignment="1" applyProtection="1">
      <alignment vertical="center"/>
      <protection locked="0"/>
    </xf>
    <xf numFmtId="181" fontId="4" fillId="0" borderId="36" xfId="0" applyNumberFormat="1" applyFont="1" applyFill="1" applyBorder="1" applyAlignment="1" applyProtection="1">
      <alignment vertical="center"/>
      <protection locked="0"/>
    </xf>
    <xf numFmtId="181" fontId="4" fillId="0" borderId="37" xfId="0" applyNumberFormat="1" applyFont="1" applyFill="1" applyBorder="1" applyAlignment="1" applyProtection="1">
      <alignment vertical="center"/>
      <protection locked="0"/>
    </xf>
    <xf numFmtId="181" fontId="4" fillId="0" borderId="38" xfId="0" applyNumberFormat="1" applyFont="1" applyFill="1" applyBorder="1" applyAlignment="1" applyProtection="1">
      <alignment horizontal="center"/>
      <protection locked="0"/>
    </xf>
    <xf numFmtId="181" fontId="4" fillId="0" borderId="39" xfId="0" applyNumberFormat="1" applyFont="1" applyFill="1" applyBorder="1" applyAlignment="1" applyProtection="1">
      <alignment vertical="center"/>
      <protection locked="0"/>
    </xf>
    <xf numFmtId="181" fontId="4" fillId="0" borderId="40" xfId="0" applyNumberFormat="1" applyFont="1" applyFill="1" applyBorder="1" applyAlignment="1" applyProtection="1">
      <alignment vertical="center"/>
      <protection locked="0"/>
    </xf>
    <xf numFmtId="181" fontId="4" fillId="0" borderId="41" xfId="0" applyNumberFormat="1" applyFont="1" applyFill="1" applyBorder="1" applyAlignment="1" applyProtection="1">
      <alignment vertical="center"/>
      <protection locked="0"/>
    </xf>
    <xf numFmtId="181" fontId="4" fillId="0" borderId="42" xfId="0" applyNumberFormat="1" applyFont="1" applyFill="1" applyBorder="1" applyAlignment="1" applyProtection="1">
      <alignment vertical="center"/>
      <protection locked="0"/>
    </xf>
    <xf numFmtId="181" fontId="4" fillId="0" borderId="4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/>
    </xf>
    <xf numFmtId="0" fontId="12" fillId="0" borderId="0" xfId="0" applyFont="1" applyAlignment="1" applyProtection="1" quotePrefix="1">
      <alignment horizontal="left"/>
      <protection/>
    </xf>
    <xf numFmtId="0" fontId="0" fillId="0" borderId="0" xfId="0" applyFill="1" applyAlignment="1">
      <alignment vertical="center"/>
    </xf>
    <xf numFmtId="0" fontId="13" fillId="0" borderId="0" xfId="16" applyFont="1" applyAlignment="1">
      <alignment/>
    </xf>
    <xf numFmtId="0" fontId="15" fillId="0" borderId="0" xfId="0" applyFont="1" applyAlignment="1">
      <alignment vertical="center"/>
    </xf>
    <xf numFmtId="14" fontId="16" fillId="0" borderId="44" xfId="16" applyNumberFormat="1" applyFont="1" applyBorder="1" applyAlignment="1">
      <alignment horizontal="center"/>
    </xf>
    <xf numFmtId="0" fontId="16" fillId="3" borderId="44" xfId="16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9" fontId="4" fillId="0" borderId="29" xfId="0" applyNumberFormat="1" applyFont="1" applyFill="1" applyBorder="1" applyAlignment="1" applyProtection="1">
      <alignment horizontal="center" vertical="center"/>
      <protection locked="0"/>
    </xf>
    <xf numFmtId="9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/>
      <protection locked="0"/>
    </xf>
    <xf numFmtId="0" fontId="4" fillId="6" borderId="1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vertical="center"/>
    </xf>
    <xf numFmtId="0" fontId="4" fillId="3" borderId="45" xfId="0" applyFont="1" applyFill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181" fontId="4" fillId="0" borderId="47" xfId="0" applyNumberFormat="1" applyFont="1" applyFill="1" applyBorder="1" applyAlignment="1" applyProtection="1">
      <alignment vertical="center"/>
      <protection locked="0"/>
    </xf>
    <xf numFmtId="9" fontId="4" fillId="0" borderId="48" xfId="0" applyNumberFormat="1" applyFont="1" applyFill="1" applyBorder="1" applyAlignment="1" applyProtection="1">
      <alignment horizontal="center" vertical="center"/>
      <protection locked="0"/>
    </xf>
    <xf numFmtId="9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>
      <alignment horizontal="center" vertical="center"/>
    </xf>
    <xf numFmtId="181" fontId="4" fillId="0" borderId="50" xfId="0" applyNumberFormat="1" applyFont="1" applyFill="1" applyBorder="1" applyAlignment="1" applyProtection="1">
      <alignment horizontal="center" vertical="center"/>
      <protection locked="0"/>
    </xf>
    <xf numFmtId="181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92" fontId="0" fillId="0" borderId="54" xfId="0" applyNumberFormat="1" applyBorder="1" applyAlignment="1">
      <alignment horizontal="center" vertical="center"/>
    </xf>
    <xf numFmtId="192" fontId="0" fillId="0" borderId="55" xfId="0" applyNumberFormat="1" applyBorder="1" applyAlignment="1">
      <alignment horizontal="center" vertical="center"/>
    </xf>
    <xf numFmtId="192" fontId="0" fillId="0" borderId="56" xfId="0" applyNumberFormat="1" applyBorder="1" applyAlignment="1">
      <alignment horizontal="center" vertical="center"/>
    </xf>
    <xf numFmtId="0" fontId="0" fillId="7" borderId="5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5" fontId="0" fillId="0" borderId="58" xfId="0" applyNumberFormat="1" applyBorder="1" applyAlignment="1">
      <alignment vertical="center"/>
    </xf>
    <xf numFmtId="5" fontId="0" fillId="0" borderId="59" xfId="0" applyNumberFormat="1" applyBorder="1" applyAlignment="1">
      <alignment vertical="center"/>
    </xf>
    <xf numFmtId="5" fontId="0" fillId="0" borderId="60" xfId="0" applyNumberFormat="1" applyBorder="1" applyAlignment="1">
      <alignment vertical="center"/>
    </xf>
    <xf numFmtId="0" fontId="0" fillId="8" borderId="57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4" fillId="0" borderId="26" xfId="0" applyFont="1" applyBorder="1" applyAlignment="1" applyProtection="1">
      <alignment horizontal="center"/>
      <protection locked="0"/>
    </xf>
    <xf numFmtId="181" fontId="4" fillId="0" borderId="42" xfId="0" applyNumberFormat="1" applyFont="1" applyFill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181" fontId="4" fillId="0" borderId="62" xfId="0" applyNumberFormat="1" applyFont="1" applyFill="1" applyBorder="1" applyAlignment="1" applyProtection="1">
      <alignment horizontal="center"/>
      <protection locked="0"/>
    </xf>
    <xf numFmtId="0" fontId="4" fillId="7" borderId="57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3" borderId="65" xfId="0" applyFont="1" applyFill="1" applyBorder="1" applyAlignment="1" applyProtection="1">
      <alignment horizontal="center"/>
      <protection locked="0"/>
    </xf>
    <xf numFmtId="0" fontId="4" fillId="3" borderId="66" xfId="0" applyFont="1" applyFill="1" applyBorder="1" applyAlignment="1" applyProtection="1">
      <alignment horizontal="center"/>
      <protection locked="0"/>
    </xf>
    <xf numFmtId="0" fontId="4" fillId="3" borderId="67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6" fontId="4" fillId="0" borderId="68" xfId="0" applyNumberFormat="1" applyFont="1" applyFill="1" applyBorder="1" applyAlignment="1" applyProtection="1">
      <alignment horizontal="center"/>
      <protection locked="0"/>
    </xf>
    <xf numFmtId="186" fontId="4" fillId="0" borderId="31" xfId="0" applyNumberFormat="1" applyFont="1" applyFill="1" applyBorder="1" applyAlignment="1" applyProtection="1">
      <alignment horizontal="center"/>
      <protection locked="0"/>
    </xf>
    <xf numFmtId="186" fontId="4" fillId="0" borderId="69" xfId="0" applyNumberFormat="1" applyFont="1" applyFill="1" applyBorder="1" applyAlignment="1" applyProtection="1">
      <alignment horizontal="center"/>
      <protection locked="0"/>
    </xf>
    <xf numFmtId="186" fontId="4" fillId="0" borderId="36" xfId="0" applyNumberFormat="1" applyFont="1" applyFill="1" applyBorder="1" applyAlignment="1" applyProtection="1">
      <alignment horizontal="center"/>
      <protection locked="0"/>
    </xf>
    <xf numFmtId="186" fontId="4" fillId="0" borderId="29" xfId="0" applyNumberFormat="1" applyFont="1" applyFill="1" applyBorder="1" applyAlignment="1" applyProtection="1">
      <alignment vertical="center"/>
      <protection locked="0"/>
    </xf>
    <xf numFmtId="186" fontId="4" fillId="0" borderId="34" xfId="0" applyNumberFormat="1" applyFont="1" applyFill="1" applyBorder="1" applyAlignment="1" applyProtection="1">
      <alignment vertical="center"/>
      <protection locked="0"/>
    </xf>
    <xf numFmtId="0" fontId="13" fillId="0" borderId="0" xfId="16" applyFont="1" applyAlignment="1">
      <alignment/>
    </xf>
    <xf numFmtId="0" fontId="4" fillId="8" borderId="8" xfId="0" applyFont="1" applyFill="1" applyBorder="1" applyAlignment="1">
      <alignment vertical="center"/>
    </xf>
    <xf numFmtId="0" fontId="4" fillId="8" borderId="57" xfId="0" applyFont="1" applyFill="1" applyBorder="1" applyAlignment="1">
      <alignment vertical="center"/>
    </xf>
    <xf numFmtId="0" fontId="4" fillId="8" borderId="12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186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181" fontId="20" fillId="0" borderId="0" xfId="0" applyNumberFormat="1" applyFont="1" applyFill="1" applyAlignment="1">
      <alignment vertical="center"/>
    </xf>
    <xf numFmtId="38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70" xfId="0" applyFont="1" applyFill="1" applyBorder="1" applyAlignment="1">
      <alignment vertical="center"/>
    </xf>
    <xf numFmtId="0" fontId="22" fillId="0" borderId="71" xfId="0" applyFont="1" applyFill="1" applyBorder="1" applyAlignment="1">
      <alignment vertical="center"/>
    </xf>
    <xf numFmtId="0" fontId="22" fillId="0" borderId="72" xfId="0" applyFont="1" applyFill="1" applyBorder="1" applyAlignment="1">
      <alignment vertical="center"/>
    </xf>
    <xf numFmtId="0" fontId="23" fillId="5" borderId="73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74" xfId="0" applyFont="1" applyFill="1" applyBorder="1" applyAlignment="1">
      <alignment vertical="center"/>
    </xf>
    <xf numFmtId="0" fontId="22" fillId="0" borderId="7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7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5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left"/>
    </xf>
    <xf numFmtId="0" fontId="8" fillId="0" borderId="0" xfId="0" applyFont="1" applyAlignment="1" quotePrefix="1">
      <alignment horizontal="right"/>
    </xf>
    <xf numFmtId="0" fontId="25" fillId="9" borderId="0" xfId="0" applyFont="1" applyFill="1" applyBorder="1" applyAlignment="1" quotePrefix="1">
      <alignment horizontal="left"/>
    </xf>
    <xf numFmtId="0" fontId="22" fillId="9" borderId="0" xfId="0" applyFont="1" applyFill="1" applyBorder="1" applyAlignment="1">
      <alignment vertical="center"/>
    </xf>
    <xf numFmtId="0" fontId="26" fillId="0" borderId="0" xfId="16" applyFont="1" applyFill="1" applyBorder="1" applyAlignment="1">
      <alignment/>
    </xf>
    <xf numFmtId="0" fontId="14" fillId="0" borderId="0" xfId="16" applyFill="1" applyBorder="1" applyAlignment="1">
      <alignment/>
    </xf>
    <xf numFmtId="0" fontId="22" fillId="0" borderId="75" xfId="0" applyFont="1" applyFill="1" applyBorder="1" applyAlignment="1">
      <alignment vertical="center"/>
    </xf>
    <xf numFmtId="0" fontId="22" fillId="0" borderId="76" xfId="0" applyFont="1" applyFill="1" applyBorder="1" applyAlignment="1">
      <alignment vertical="center"/>
    </xf>
    <xf numFmtId="0" fontId="22" fillId="0" borderId="77" xfId="0" applyFont="1" applyFill="1" applyBorder="1" applyAlignment="1">
      <alignment vertical="center"/>
    </xf>
    <xf numFmtId="0" fontId="24" fillId="5" borderId="73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 vertical="center"/>
    </xf>
    <xf numFmtId="55" fontId="22" fillId="0" borderId="0" xfId="0" applyNumberFormat="1" applyFont="1" applyFill="1" applyBorder="1" applyAlignment="1" quotePrefix="1">
      <alignment horizontal="left"/>
    </xf>
    <xf numFmtId="0" fontId="9" fillId="10" borderId="44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5" fontId="0" fillId="6" borderId="58" xfId="0" applyNumberFormat="1" applyFill="1" applyBorder="1" applyAlignment="1">
      <alignment vertical="center"/>
    </xf>
    <xf numFmtId="5" fontId="0" fillId="6" borderId="59" xfId="0" applyNumberFormat="1" applyFill="1" applyBorder="1" applyAlignment="1">
      <alignment vertical="center"/>
    </xf>
    <xf numFmtId="5" fontId="0" fillId="6" borderId="60" xfId="0" applyNumberFormat="1" applyFill="1" applyBorder="1" applyAlignment="1">
      <alignment vertical="center"/>
    </xf>
    <xf numFmtId="181" fontId="4" fillId="6" borderId="28" xfId="0" applyNumberFormat="1" applyFont="1" applyFill="1" applyBorder="1" applyAlignment="1" applyProtection="1">
      <alignment horizontal="center"/>
      <protection locked="0"/>
    </xf>
    <xf numFmtId="181" fontId="4" fillId="6" borderId="33" xfId="0" applyNumberFormat="1" applyFont="1" applyFill="1" applyBorder="1" applyAlignment="1" applyProtection="1">
      <alignment horizontal="center"/>
      <protection locked="0"/>
    </xf>
    <xf numFmtId="9" fontId="4" fillId="6" borderId="29" xfId="0" applyNumberFormat="1" applyFont="1" applyFill="1" applyBorder="1" applyAlignment="1" applyProtection="1">
      <alignment horizontal="center" vertical="center"/>
      <protection locked="0"/>
    </xf>
    <xf numFmtId="9" fontId="4" fillId="6" borderId="3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30" fillId="0" borderId="22" xfId="0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right" vertical="center"/>
    </xf>
    <xf numFmtId="0" fontId="17" fillId="10" borderId="0" xfId="0" applyFont="1" applyFill="1" applyAlignment="1">
      <alignment horizontal="center" vertical="center"/>
    </xf>
    <xf numFmtId="0" fontId="27" fillId="0" borderId="0" xfId="16" applyFont="1" applyFill="1" applyBorder="1" applyAlignment="1">
      <alignment/>
    </xf>
    <xf numFmtId="0" fontId="27" fillId="0" borderId="74" xfId="16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ＭＳ Ｐゴシック"/>
                <a:ea typeface="ＭＳ Ｐゴシック"/>
                <a:cs typeface="ＭＳ Ｐゴシック"/>
              </a:rPr>
              <a:t>モデル退職金支給額グラフ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75"/>
          <c:w val="0.97575"/>
          <c:h val="0.89675"/>
        </c:manualLayout>
      </c:layout>
      <c:lineChart>
        <c:grouping val="standard"/>
        <c:varyColors val="0"/>
        <c:ser>
          <c:idx val="1"/>
          <c:order val="0"/>
          <c:tx>
            <c:strRef>
              <c:f>main!$AV$14</c:f>
              <c:strCache>
                <c:ptCount val="1"/>
                <c:pt idx="0">
                  <c:v>部長モデル定年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main!$AV$15:$AV$56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main!$AW$14</c:f>
              <c:strCache>
                <c:ptCount val="1"/>
                <c:pt idx="0">
                  <c:v>（部長モデルDC）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val>
            <c:numRef>
              <c:f>main!$AW$15:$AW$56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main!$AX$14</c:f>
              <c:strCache>
                <c:ptCount val="1"/>
                <c:pt idx="0">
                  <c:v>課長モデル定年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main!$AX$15:$AX$56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main!$AY$14</c:f>
              <c:strCache>
                <c:ptCount val="1"/>
                <c:pt idx="0">
                  <c:v>（課長モデルDC）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main!$AY$15:$AY$56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main!$AZ$14</c:f>
              <c:strCache>
                <c:ptCount val="1"/>
                <c:pt idx="0">
                  <c:v>係長モデル定年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main!$AZ$15:$AZ$56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main!$BA$14</c:f>
              <c:strCache>
                <c:ptCount val="1"/>
                <c:pt idx="0">
                  <c:v>（係長モデルDC）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main!$BA$15:$BA$56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main!$BB$14</c:f>
              <c:strCache>
                <c:ptCount val="1"/>
                <c:pt idx="0">
                  <c:v>高卒モデル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main!$BB$15:$BB$56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main!$BC$14</c:f>
              <c:strCache>
                <c:ptCount val="1"/>
                <c:pt idx="0">
                  <c:v>大卒モデル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main!$BC$15:$BC$56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35767"/>
        <c:crosses val="autoZero"/>
        <c:auto val="1"/>
        <c:lblOffset val="100"/>
        <c:noMultiLvlLbl val="0"/>
      </c:catAx>
      <c:valAx>
        <c:axId val="596357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5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11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ＭＳ Ｐゴシック"/>
                <a:ea typeface="ＭＳ Ｐゴシック"/>
                <a:cs typeface="ＭＳ Ｐゴシック"/>
              </a:rPr>
              <a:t>モデル退職金支給額グラフ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75"/>
          <c:w val="0.97575"/>
          <c:h val="0.89675"/>
        </c:manualLayout>
      </c:layout>
      <c:lineChart>
        <c:grouping val="standard"/>
        <c:varyColors val="0"/>
        <c:ser>
          <c:idx val="1"/>
          <c:order val="0"/>
          <c:tx>
            <c:strRef>
              <c:f>main!$AV$14</c:f>
              <c:strCache>
                <c:ptCount val="1"/>
                <c:pt idx="0">
                  <c:v>部長モデル定年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main!$AV$15:$AV$56</c:f>
              <c:numCache>
                <c:ptCount val="42"/>
                <c:pt idx="0">
                  <c:v>102000</c:v>
                </c:pt>
                <c:pt idx="1">
                  <c:v>205050</c:v>
                </c:pt>
                <c:pt idx="2">
                  <c:v>309176.25</c:v>
                </c:pt>
                <c:pt idx="3">
                  <c:v>450405.65625</c:v>
                </c:pt>
                <c:pt idx="4">
                  <c:v>593065.79765625</c:v>
                </c:pt>
                <c:pt idx="5">
                  <c:v>737192.4425976562</c:v>
                </c:pt>
                <c:pt idx="6">
                  <c:v>882822.2536625976</c:v>
                </c:pt>
                <c:pt idx="7">
                  <c:v>1029992.8100041625</c:v>
                </c:pt>
                <c:pt idx="8">
                  <c:v>1178742.6302542666</c:v>
                </c:pt>
                <c:pt idx="9">
                  <c:v>1401111.1960106231</c:v>
                </c:pt>
                <c:pt idx="10">
                  <c:v>1625738.9759108885</c:v>
                </c:pt>
                <c:pt idx="11">
                  <c:v>1876682.4503086607</c:v>
                </c:pt>
                <c:pt idx="12">
                  <c:v>2130299.5115663772</c:v>
                </c:pt>
                <c:pt idx="13">
                  <c:v>2386656.999355537</c:v>
                </c:pt>
                <c:pt idx="14">
                  <c:v>2729823.424339425</c:v>
                </c:pt>
                <c:pt idx="15">
                  <c:v>3076769.0099479104</c:v>
                </c:pt>
                <c:pt idx="16">
                  <c:v>3427588.235196608</c:v>
                </c:pt>
                <c:pt idx="17">
                  <c:v>3782377.941076523</c:v>
                </c:pt>
                <c:pt idx="18">
                  <c:v>4225237.389603436</c:v>
                </c:pt>
                <c:pt idx="19">
                  <c:v>4673168.324343521</c:v>
                </c:pt>
                <c:pt idx="20">
                  <c:v>5126297.532452109</c:v>
                </c:pt>
                <c:pt idx="21">
                  <c:v>5632754.970763411</c:v>
                </c:pt>
                <c:pt idx="22">
                  <c:v>6145123.845032496</c:v>
                </c:pt>
                <c:pt idx="23">
                  <c:v>6663551.94115831</c:v>
                </c:pt>
                <c:pt idx="24">
                  <c:v>7188190.739687267</c:v>
                </c:pt>
                <c:pt idx="25">
                  <c:v>7719195.508179449</c:v>
                </c:pt>
                <c:pt idx="26">
                  <c:v>8256725.395883935</c:v>
                </c:pt>
                <c:pt idx="27">
                  <c:v>8800943.530781033</c:v>
                </c:pt>
                <c:pt idx="28">
                  <c:v>9352017.119050559</c:v>
                </c:pt>
                <c:pt idx="29">
                  <c:v>9910117.54702682</c:v>
                </c:pt>
                <c:pt idx="30">
                  <c:v>10559420.485702492</c:v>
                </c:pt>
                <c:pt idx="31">
                  <c:v>11169005.997845054</c:v>
                </c:pt>
                <c:pt idx="32">
                  <c:v>11786631.14779118</c:v>
                </c:pt>
                <c:pt idx="33">
                  <c:v>12412496.92648596</c:v>
                </c:pt>
                <c:pt idx="34">
                  <c:v>13046809.349648107</c:v>
                </c:pt>
                <c:pt idx="35">
                  <c:v>13689779.583389308</c:v>
                </c:pt>
                <c:pt idx="36">
                  <c:v>14341624.072974041</c:v>
                </c:pt>
                <c:pt idx="37">
                  <c:v>15002564.674798392</c:v>
                </c:pt>
                <c:pt idx="38">
                  <c:v>15672828.791668352</c:v>
                </c:pt>
                <c:pt idx="39">
                  <c:v>16352649.511460058</c:v>
                </c:pt>
                <c:pt idx="40">
                  <c:v>17042265.74924656</c:v>
                </c:pt>
                <c:pt idx="41">
                  <c:v>17741922.392977722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main!$AW$14</c:f>
              <c:strCache>
                <c:ptCount val="1"/>
                <c:pt idx="0">
                  <c:v>（部長モデルDC）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val>
            <c:numRef>
              <c:f>main!$AW$15:$AW$56</c:f>
              <c:numCache>
                <c:ptCount val="42"/>
                <c:pt idx="0">
                  <c:v>42000</c:v>
                </c:pt>
                <c:pt idx="1">
                  <c:v>85050</c:v>
                </c:pt>
                <c:pt idx="2">
                  <c:v>129176.24999999999</c:v>
                </c:pt>
                <c:pt idx="3">
                  <c:v>186405.65624999997</c:v>
                </c:pt>
                <c:pt idx="4">
                  <c:v>245065.79765624995</c:v>
                </c:pt>
                <c:pt idx="5">
                  <c:v>305192.44259765616</c:v>
                </c:pt>
                <c:pt idx="6">
                  <c:v>366822.25366259756</c:v>
                </c:pt>
                <c:pt idx="7">
                  <c:v>429992.8100041625</c:v>
                </c:pt>
                <c:pt idx="8">
                  <c:v>494742.6302542665</c:v>
                </c:pt>
                <c:pt idx="9">
                  <c:v>585111.1960106231</c:v>
                </c:pt>
                <c:pt idx="10">
                  <c:v>677738.9759108886</c:v>
                </c:pt>
                <c:pt idx="11">
                  <c:v>784682.4503086607</c:v>
                </c:pt>
                <c:pt idx="12">
                  <c:v>894299.5115663772</c:v>
                </c:pt>
                <c:pt idx="13">
                  <c:v>1006656.9993555367</c:v>
                </c:pt>
                <c:pt idx="14">
                  <c:v>1157823.4243394248</c:v>
                </c:pt>
                <c:pt idx="15">
                  <c:v>1312769.0099479104</c:v>
                </c:pt>
                <c:pt idx="16">
                  <c:v>1471588.2351966081</c:v>
                </c:pt>
                <c:pt idx="17">
                  <c:v>1634377.9410765232</c:v>
                </c:pt>
                <c:pt idx="18">
                  <c:v>1837237.389603436</c:v>
                </c:pt>
                <c:pt idx="19">
                  <c:v>2045168.3243435216</c:v>
                </c:pt>
                <c:pt idx="20">
                  <c:v>2258297.5324521093</c:v>
                </c:pt>
                <c:pt idx="21">
                  <c:v>2494754.970763412</c:v>
                </c:pt>
                <c:pt idx="22">
                  <c:v>2737123.845032497</c:v>
                </c:pt>
                <c:pt idx="23">
                  <c:v>2985551.941158309</c:v>
                </c:pt>
                <c:pt idx="24">
                  <c:v>3240190.7396872668</c:v>
                </c:pt>
                <c:pt idx="25">
                  <c:v>3501195.508179448</c:v>
                </c:pt>
                <c:pt idx="26">
                  <c:v>3768725.395883934</c:v>
                </c:pt>
                <c:pt idx="27">
                  <c:v>4042943.530781032</c:v>
                </c:pt>
                <c:pt idx="28">
                  <c:v>4324017.119050558</c:v>
                </c:pt>
                <c:pt idx="29">
                  <c:v>4612117.547026821</c:v>
                </c:pt>
                <c:pt idx="30">
                  <c:v>4943420.485702491</c:v>
                </c:pt>
                <c:pt idx="31">
                  <c:v>5265005.997845054</c:v>
                </c:pt>
                <c:pt idx="32">
                  <c:v>5594631.14779118</c:v>
                </c:pt>
                <c:pt idx="33">
                  <c:v>5932496.9264859585</c:v>
                </c:pt>
                <c:pt idx="34">
                  <c:v>6278809.349648107</c:v>
                </c:pt>
                <c:pt idx="35">
                  <c:v>6633779.583389309</c:v>
                </c:pt>
                <c:pt idx="36">
                  <c:v>6997624.072974041</c:v>
                </c:pt>
                <c:pt idx="37">
                  <c:v>7370564.674798392</c:v>
                </c:pt>
                <c:pt idx="38">
                  <c:v>7752828.791668351</c:v>
                </c:pt>
                <c:pt idx="39">
                  <c:v>8144649.511460059</c:v>
                </c:pt>
                <c:pt idx="40">
                  <c:v>8546265.74924656</c:v>
                </c:pt>
                <c:pt idx="41">
                  <c:v>8957922.392977724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main!$AX$14</c:f>
              <c:strCache>
                <c:ptCount val="1"/>
                <c:pt idx="0">
                  <c:v>課長モデル定年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main!$AX$15:$AX$56</c:f>
              <c:numCache>
                <c:ptCount val="42"/>
                <c:pt idx="0">
                  <c:v>102000</c:v>
                </c:pt>
                <c:pt idx="1">
                  <c:v>205050</c:v>
                </c:pt>
                <c:pt idx="2">
                  <c:v>309176.25</c:v>
                </c:pt>
                <c:pt idx="3">
                  <c:v>414405.65625</c:v>
                </c:pt>
                <c:pt idx="4">
                  <c:v>556765.79765625</c:v>
                </c:pt>
                <c:pt idx="5">
                  <c:v>700584.9425976562</c:v>
                </c:pt>
                <c:pt idx="6">
                  <c:v>845899.5661625976</c:v>
                </c:pt>
                <c:pt idx="7">
                  <c:v>992747.0553166624</c:v>
                </c:pt>
                <c:pt idx="8">
                  <c:v>1141165.731699579</c:v>
                </c:pt>
                <c:pt idx="9">
                  <c:v>1291194.8749920684</c:v>
                </c:pt>
                <c:pt idx="10">
                  <c:v>1442874.7468668702</c:v>
                </c:pt>
                <c:pt idx="11">
                  <c:v>1620246.6155385417</c:v>
                </c:pt>
                <c:pt idx="12">
                  <c:v>1799652.7809270052</c:v>
                </c:pt>
                <c:pt idx="13">
                  <c:v>1981144.1004501805</c:v>
                </c:pt>
                <c:pt idx="14">
                  <c:v>2236772.7029614346</c:v>
                </c:pt>
                <c:pt idx="15">
                  <c:v>2495192.020535471</c:v>
                </c:pt>
                <c:pt idx="16">
                  <c:v>2756471.8210488576</c:v>
                </c:pt>
                <c:pt idx="17">
                  <c:v>3020683.616575079</c:v>
                </c:pt>
                <c:pt idx="18">
                  <c:v>3287900.706989456</c:v>
                </c:pt>
                <c:pt idx="19">
                  <c:v>3558198.2246641917</c:v>
                </c:pt>
                <c:pt idx="20">
                  <c:v>3831653.1802807967</c:v>
                </c:pt>
                <c:pt idx="21">
                  <c:v>4156344.5097878166</c:v>
                </c:pt>
                <c:pt idx="22">
                  <c:v>4568803.122532512</c:v>
                </c:pt>
                <c:pt idx="23">
                  <c:v>4986023.200595824</c:v>
                </c:pt>
                <c:pt idx="24">
                  <c:v>5408123.78061072</c:v>
                </c:pt>
                <c:pt idx="25">
                  <c:v>5835226.875125987</c:v>
                </c:pt>
                <c:pt idx="26">
                  <c:v>6267457.547004137</c:v>
                </c:pt>
                <c:pt idx="27">
                  <c:v>6704943.98567924</c:v>
                </c:pt>
                <c:pt idx="28">
                  <c:v>7147817.585321221</c:v>
                </c:pt>
                <c:pt idx="29">
                  <c:v>7596213.024954251</c:v>
                </c:pt>
                <c:pt idx="30">
                  <c:v>8134268.350578107</c:v>
                </c:pt>
                <c:pt idx="31">
                  <c:v>8631025.05934256</c:v>
                </c:pt>
                <c:pt idx="32">
                  <c:v>9134200.685826123</c:v>
                </c:pt>
                <c:pt idx="33">
                  <c:v>9643955.702971775</c:v>
                </c:pt>
                <c:pt idx="34">
                  <c:v>10160454.595546069</c:v>
                </c:pt>
                <c:pt idx="35">
                  <c:v>10683865.96043472</c:v>
                </c:pt>
                <c:pt idx="36">
                  <c:v>11214362.609445587</c:v>
                </c:pt>
                <c:pt idx="37">
                  <c:v>11752121.674681727</c:v>
                </c:pt>
                <c:pt idx="38">
                  <c:v>12297324.71654877</c:v>
                </c:pt>
                <c:pt idx="39">
                  <c:v>12850157.834462488</c:v>
                </c:pt>
                <c:pt idx="40">
                  <c:v>13410811.78032405</c:v>
                </c:pt>
                <c:pt idx="41">
                  <c:v>13979482.074832149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main!$AY$14</c:f>
              <c:strCache>
                <c:ptCount val="1"/>
                <c:pt idx="0">
                  <c:v>（課長モデルDC）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main!$AY$15:$AY$56</c:f>
              <c:numCache>
                <c:ptCount val="42"/>
                <c:pt idx="0">
                  <c:v>42000</c:v>
                </c:pt>
                <c:pt idx="1">
                  <c:v>85050</c:v>
                </c:pt>
                <c:pt idx="2">
                  <c:v>129176.24999999999</c:v>
                </c:pt>
                <c:pt idx="3">
                  <c:v>174405.65624999997</c:v>
                </c:pt>
                <c:pt idx="4">
                  <c:v>232765.79765624995</c:v>
                </c:pt>
                <c:pt idx="5">
                  <c:v>292584.94259765616</c:v>
                </c:pt>
                <c:pt idx="6">
                  <c:v>353899.56616259756</c:v>
                </c:pt>
                <c:pt idx="7">
                  <c:v>416747.0553166625</c:v>
                </c:pt>
                <c:pt idx="8">
                  <c:v>481165.731699579</c:v>
                </c:pt>
                <c:pt idx="9">
                  <c:v>547194.8749920684</c:v>
                </c:pt>
                <c:pt idx="10">
                  <c:v>614874.7468668701</c:v>
                </c:pt>
                <c:pt idx="11">
                  <c:v>696246.6155385418</c:v>
                </c:pt>
                <c:pt idx="12">
                  <c:v>779652.7809270053</c:v>
                </c:pt>
                <c:pt idx="13">
                  <c:v>865144.1004501804</c:v>
                </c:pt>
                <c:pt idx="14">
                  <c:v>976772.7029614348</c:v>
                </c:pt>
                <c:pt idx="15">
                  <c:v>1091192.0205354707</c:v>
                </c:pt>
                <c:pt idx="16">
                  <c:v>1208471.8210488574</c:v>
                </c:pt>
                <c:pt idx="17">
                  <c:v>1328683.6165750788</c:v>
                </c:pt>
                <c:pt idx="18">
                  <c:v>1451900.7069894557</c:v>
                </c:pt>
                <c:pt idx="19">
                  <c:v>1578198.224664192</c:v>
                </c:pt>
                <c:pt idx="20">
                  <c:v>1707653.1802807967</c:v>
                </c:pt>
                <c:pt idx="21">
                  <c:v>1858344.5097878166</c:v>
                </c:pt>
                <c:pt idx="22">
                  <c:v>2048803.1225325118</c:v>
                </c:pt>
                <c:pt idx="23">
                  <c:v>2244023.2005958245</c:v>
                </c:pt>
                <c:pt idx="24">
                  <c:v>2444123.7806107197</c:v>
                </c:pt>
                <c:pt idx="25">
                  <c:v>2649226.8751259875</c:v>
                </c:pt>
                <c:pt idx="26">
                  <c:v>2859457.5470041367</c:v>
                </c:pt>
                <c:pt idx="27">
                  <c:v>3074943.98567924</c:v>
                </c:pt>
                <c:pt idx="28">
                  <c:v>3295817.5853212206</c:v>
                </c:pt>
                <c:pt idx="29">
                  <c:v>3522213.024954251</c:v>
                </c:pt>
                <c:pt idx="30">
                  <c:v>3790268.350578107</c:v>
                </c:pt>
                <c:pt idx="31">
                  <c:v>4047025.0593425594</c:v>
                </c:pt>
                <c:pt idx="32">
                  <c:v>4310200.685826123</c:v>
                </c:pt>
                <c:pt idx="33">
                  <c:v>4579955.702971775</c:v>
                </c:pt>
                <c:pt idx="34">
                  <c:v>4856454.595546069</c:v>
                </c:pt>
                <c:pt idx="35">
                  <c:v>5139865.96043472</c:v>
                </c:pt>
                <c:pt idx="36">
                  <c:v>5430362.609445588</c:v>
                </c:pt>
                <c:pt idx="37">
                  <c:v>5728121.674681727</c:v>
                </c:pt>
                <c:pt idx="38">
                  <c:v>6033324.71654877</c:v>
                </c:pt>
                <c:pt idx="39">
                  <c:v>6346157.834462488</c:v>
                </c:pt>
                <c:pt idx="40">
                  <c:v>6666811.780324049</c:v>
                </c:pt>
                <c:pt idx="41">
                  <c:v>6995482.07483215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main!$AZ$14</c:f>
              <c:strCache>
                <c:ptCount val="1"/>
                <c:pt idx="0">
                  <c:v>係長モデル定年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main!$AZ$15:$AZ$56</c:f>
              <c:numCache>
                <c:ptCount val="42"/>
                <c:pt idx="0">
                  <c:v>102000</c:v>
                </c:pt>
                <c:pt idx="1">
                  <c:v>205050</c:v>
                </c:pt>
                <c:pt idx="2">
                  <c:v>309176.25</c:v>
                </c:pt>
                <c:pt idx="3">
                  <c:v>414405.65625</c:v>
                </c:pt>
                <c:pt idx="4">
                  <c:v>556765.79765625</c:v>
                </c:pt>
                <c:pt idx="5">
                  <c:v>700584.9425976562</c:v>
                </c:pt>
                <c:pt idx="6">
                  <c:v>845899.5661625976</c:v>
                </c:pt>
                <c:pt idx="7">
                  <c:v>992747.0553166624</c:v>
                </c:pt>
                <c:pt idx="8">
                  <c:v>1141165.731699579</c:v>
                </c:pt>
                <c:pt idx="9">
                  <c:v>1291194.8749920684</c:v>
                </c:pt>
                <c:pt idx="10">
                  <c:v>1442874.7468668702</c:v>
                </c:pt>
                <c:pt idx="11">
                  <c:v>1620246.6155385417</c:v>
                </c:pt>
                <c:pt idx="12">
                  <c:v>1799652.7809270052</c:v>
                </c:pt>
                <c:pt idx="13">
                  <c:v>1981144.1004501805</c:v>
                </c:pt>
                <c:pt idx="14">
                  <c:v>2236772.7029614346</c:v>
                </c:pt>
                <c:pt idx="15">
                  <c:v>2495192.020535471</c:v>
                </c:pt>
                <c:pt idx="16">
                  <c:v>2756471.8210488576</c:v>
                </c:pt>
                <c:pt idx="17">
                  <c:v>3020683.616575079</c:v>
                </c:pt>
                <c:pt idx="18">
                  <c:v>3287900.706989456</c:v>
                </c:pt>
                <c:pt idx="19">
                  <c:v>3558198.2246641917</c:v>
                </c:pt>
                <c:pt idx="20">
                  <c:v>3831653.1802807967</c:v>
                </c:pt>
                <c:pt idx="21">
                  <c:v>4156344.5097878166</c:v>
                </c:pt>
                <c:pt idx="22">
                  <c:v>4568803.122532512</c:v>
                </c:pt>
                <c:pt idx="23">
                  <c:v>4986023.200595824</c:v>
                </c:pt>
                <c:pt idx="24">
                  <c:v>5408123.78061072</c:v>
                </c:pt>
                <c:pt idx="25">
                  <c:v>5835226.875125987</c:v>
                </c:pt>
                <c:pt idx="26">
                  <c:v>6267457.547004137</c:v>
                </c:pt>
                <c:pt idx="27">
                  <c:v>6704943.98567924</c:v>
                </c:pt>
                <c:pt idx="28">
                  <c:v>7147817.585321221</c:v>
                </c:pt>
                <c:pt idx="29">
                  <c:v>7596213.024954251</c:v>
                </c:pt>
                <c:pt idx="30">
                  <c:v>8050268.350578107</c:v>
                </c:pt>
                <c:pt idx="31">
                  <c:v>8462125.05934256</c:v>
                </c:pt>
                <c:pt idx="32">
                  <c:v>8879478.185826123</c:v>
                </c:pt>
                <c:pt idx="33">
                  <c:v>9302465.140471775</c:v>
                </c:pt>
                <c:pt idx="34">
                  <c:v>9731226.768983569</c:v>
                </c:pt>
                <c:pt idx="35">
                  <c:v>10165907.438208159</c:v>
                </c:pt>
                <c:pt idx="36">
                  <c:v>10606655.124163361</c:v>
                </c:pt>
                <c:pt idx="37">
                  <c:v>11053621.502267445</c:v>
                </c:pt>
                <c:pt idx="38">
                  <c:v>11506962.03982413</c:v>
                </c:pt>
                <c:pt idx="39">
                  <c:v>11966836.090819733</c:v>
                </c:pt>
                <c:pt idx="40">
                  <c:v>12433406.993090227</c:v>
                </c:pt>
                <c:pt idx="41">
                  <c:v>12906842.167917483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main!$BA$14</c:f>
              <c:strCache>
                <c:ptCount val="1"/>
                <c:pt idx="0">
                  <c:v>（係長モデルDC）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main!$BA$15:$BA$56</c:f>
              <c:numCache>
                <c:ptCount val="42"/>
                <c:pt idx="0">
                  <c:v>42000</c:v>
                </c:pt>
                <c:pt idx="1">
                  <c:v>85050</c:v>
                </c:pt>
                <c:pt idx="2">
                  <c:v>129176.24999999999</c:v>
                </c:pt>
                <c:pt idx="3">
                  <c:v>174405.65624999997</c:v>
                </c:pt>
                <c:pt idx="4">
                  <c:v>232765.79765624995</c:v>
                </c:pt>
                <c:pt idx="5">
                  <c:v>292584.94259765616</c:v>
                </c:pt>
                <c:pt idx="6">
                  <c:v>353899.56616259756</c:v>
                </c:pt>
                <c:pt idx="7">
                  <c:v>416747.0553166625</c:v>
                </c:pt>
                <c:pt idx="8">
                  <c:v>481165.731699579</c:v>
                </c:pt>
                <c:pt idx="9">
                  <c:v>547194.8749920684</c:v>
                </c:pt>
                <c:pt idx="10">
                  <c:v>614874.7468668701</c:v>
                </c:pt>
                <c:pt idx="11">
                  <c:v>696246.6155385418</c:v>
                </c:pt>
                <c:pt idx="12">
                  <c:v>779652.7809270053</c:v>
                </c:pt>
                <c:pt idx="13">
                  <c:v>865144.1004501804</c:v>
                </c:pt>
                <c:pt idx="14">
                  <c:v>976772.7029614348</c:v>
                </c:pt>
                <c:pt idx="15">
                  <c:v>1091192.0205354707</c:v>
                </c:pt>
                <c:pt idx="16">
                  <c:v>1208471.8210488574</c:v>
                </c:pt>
                <c:pt idx="17">
                  <c:v>1328683.6165750788</c:v>
                </c:pt>
                <c:pt idx="18">
                  <c:v>1451900.7069894557</c:v>
                </c:pt>
                <c:pt idx="19">
                  <c:v>1578198.224664192</c:v>
                </c:pt>
                <c:pt idx="20">
                  <c:v>1707653.1802807967</c:v>
                </c:pt>
                <c:pt idx="21">
                  <c:v>1858344.5097878166</c:v>
                </c:pt>
                <c:pt idx="22">
                  <c:v>2048803.1225325118</c:v>
                </c:pt>
                <c:pt idx="23">
                  <c:v>2244023.2005958245</c:v>
                </c:pt>
                <c:pt idx="24">
                  <c:v>2444123.7806107197</c:v>
                </c:pt>
                <c:pt idx="25">
                  <c:v>2649226.8751259875</c:v>
                </c:pt>
                <c:pt idx="26">
                  <c:v>2859457.5470041367</c:v>
                </c:pt>
                <c:pt idx="27">
                  <c:v>3074943.98567924</c:v>
                </c:pt>
                <c:pt idx="28">
                  <c:v>3295817.5853212206</c:v>
                </c:pt>
                <c:pt idx="29">
                  <c:v>3522213.024954251</c:v>
                </c:pt>
                <c:pt idx="30">
                  <c:v>3754268.350578107</c:v>
                </c:pt>
                <c:pt idx="31">
                  <c:v>3974125.0593425594</c:v>
                </c:pt>
                <c:pt idx="32">
                  <c:v>4199478.185826123</c:v>
                </c:pt>
                <c:pt idx="33">
                  <c:v>4430465.140471775</c:v>
                </c:pt>
                <c:pt idx="34">
                  <c:v>4667226.768983569</c:v>
                </c:pt>
                <c:pt idx="35">
                  <c:v>4909907.438208158</c:v>
                </c:pt>
                <c:pt idx="36">
                  <c:v>5158655.124163361</c:v>
                </c:pt>
                <c:pt idx="37">
                  <c:v>5413621.5022674445</c:v>
                </c:pt>
                <c:pt idx="38">
                  <c:v>5674962.03982413</c:v>
                </c:pt>
                <c:pt idx="39">
                  <c:v>5942836.090819733</c:v>
                </c:pt>
                <c:pt idx="40">
                  <c:v>6217406.993090226</c:v>
                </c:pt>
                <c:pt idx="41">
                  <c:v>6498842.167917482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main!$BB$14</c:f>
              <c:strCache>
                <c:ptCount val="1"/>
                <c:pt idx="0">
                  <c:v>高卒モデル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main!$BB$15:$BB$56</c:f>
              <c:numCache>
                <c:ptCount val="42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1540000</c:v>
                </c:pt>
                <c:pt idx="15">
                  <c:v>1831200</c:v>
                </c:pt>
                <c:pt idx="16">
                  <c:v>2122400</c:v>
                </c:pt>
                <c:pt idx="17">
                  <c:v>2413600</c:v>
                </c:pt>
                <c:pt idx="18">
                  <c:v>2704800</c:v>
                </c:pt>
                <c:pt idx="19">
                  <c:v>2996000</c:v>
                </c:pt>
                <c:pt idx="20">
                  <c:v>3287200</c:v>
                </c:pt>
                <c:pt idx="21">
                  <c:v>3578400</c:v>
                </c:pt>
                <c:pt idx="22">
                  <c:v>3869600</c:v>
                </c:pt>
                <c:pt idx="23">
                  <c:v>4160800</c:v>
                </c:pt>
                <c:pt idx="24">
                  <c:v>4452000</c:v>
                </c:pt>
                <c:pt idx="25">
                  <c:v>4869800</c:v>
                </c:pt>
                <c:pt idx="26">
                  <c:v>5287600</c:v>
                </c:pt>
                <c:pt idx="27">
                  <c:v>5705400</c:v>
                </c:pt>
                <c:pt idx="28">
                  <c:v>6123200</c:v>
                </c:pt>
                <c:pt idx="29">
                  <c:v>6541000</c:v>
                </c:pt>
                <c:pt idx="30">
                  <c:v>6971200</c:v>
                </c:pt>
                <c:pt idx="31">
                  <c:v>7401400</c:v>
                </c:pt>
                <c:pt idx="32">
                  <c:v>7831600</c:v>
                </c:pt>
                <c:pt idx="33">
                  <c:v>8261800</c:v>
                </c:pt>
                <c:pt idx="34">
                  <c:v>8692000</c:v>
                </c:pt>
                <c:pt idx="35">
                  <c:v>9105333.333333334</c:v>
                </c:pt>
                <c:pt idx="36">
                  <c:v>9518666.666666668</c:v>
                </c:pt>
                <c:pt idx="37">
                  <c:v>9932000</c:v>
                </c:pt>
                <c:pt idx="38">
                  <c:v>10312500</c:v>
                </c:pt>
                <c:pt idx="39">
                  <c:v>10693000</c:v>
                </c:pt>
                <c:pt idx="40">
                  <c:v>11073500</c:v>
                </c:pt>
                <c:pt idx="41">
                  <c:v>11454000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main!$BC$14</c:f>
              <c:strCache>
                <c:ptCount val="1"/>
                <c:pt idx="0">
                  <c:v>大卒モデル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main!$BC$15:$BC$56</c:f>
              <c:numCache>
                <c:ptCount val="42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1781000</c:v>
                </c:pt>
                <c:pt idx="15">
                  <c:v>2163500</c:v>
                </c:pt>
                <c:pt idx="16">
                  <c:v>2546000</c:v>
                </c:pt>
                <c:pt idx="17">
                  <c:v>2928500</c:v>
                </c:pt>
                <c:pt idx="18">
                  <c:v>3311000</c:v>
                </c:pt>
                <c:pt idx="19">
                  <c:v>3693500</c:v>
                </c:pt>
                <c:pt idx="20">
                  <c:v>4076000</c:v>
                </c:pt>
                <c:pt idx="21">
                  <c:v>4458500</c:v>
                </c:pt>
                <c:pt idx="22">
                  <c:v>4841000</c:v>
                </c:pt>
                <c:pt idx="23">
                  <c:v>5223500</c:v>
                </c:pt>
                <c:pt idx="24">
                  <c:v>5606000</c:v>
                </c:pt>
                <c:pt idx="25">
                  <c:v>6189000</c:v>
                </c:pt>
                <c:pt idx="26">
                  <c:v>6772000</c:v>
                </c:pt>
                <c:pt idx="27">
                  <c:v>7355000</c:v>
                </c:pt>
                <c:pt idx="28">
                  <c:v>7938000</c:v>
                </c:pt>
                <c:pt idx="29">
                  <c:v>8521000</c:v>
                </c:pt>
                <c:pt idx="30">
                  <c:v>9178800</c:v>
                </c:pt>
                <c:pt idx="31">
                  <c:v>9836600</c:v>
                </c:pt>
                <c:pt idx="32">
                  <c:v>10494400</c:v>
                </c:pt>
                <c:pt idx="33">
                  <c:v>11152200</c:v>
                </c:pt>
                <c:pt idx="34">
                  <c:v>11810000</c:v>
                </c:pt>
                <c:pt idx="35">
                  <c:v>12462333.333333334</c:v>
                </c:pt>
                <c:pt idx="36">
                  <c:v>13114666.666666668</c:v>
                </c:pt>
                <c:pt idx="37">
                  <c:v>13767000</c:v>
                </c:pt>
                <c:pt idx="38">
                  <c:v>14199250</c:v>
                </c:pt>
                <c:pt idx="39">
                  <c:v>14631500</c:v>
                </c:pt>
                <c:pt idx="40">
                  <c:v>15063750</c:v>
                </c:pt>
                <c:pt idx="41">
                  <c:v>15496000</c:v>
                </c:pt>
              </c:numCache>
            </c:numRef>
          </c:val>
          <c:smooth val="0"/>
        </c:ser>
        <c:marker val="1"/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793"/>
        <c:crosses val="autoZero"/>
        <c:auto val="1"/>
        <c:lblOffset val="100"/>
        <c:noMultiLvlLbl val="0"/>
      </c:catAx>
      <c:valAx>
        <c:axId val="6576779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9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25"/>
          <c:y val="0.11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133350</xdr:rowOff>
    </xdr:from>
    <xdr:to>
      <xdr:col>6</xdr:col>
      <xdr:colOff>914400</xdr:colOff>
      <xdr:row>1</xdr:row>
      <xdr:rowOff>152400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23825"/>
          <a:ext cx="4933950" cy="18097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</a:rPr>
            <a:t>Meinan Management Consulting Network</a:t>
          </a:r>
        </a:p>
      </xdr:txBody>
    </xdr:sp>
    <xdr:clientData/>
  </xdr:twoCellAnchor>
  <xdr:twoCellAnchor>
    <xdr:from>
      <xdr:col>0</xdr:col>
      <xdr:colOff>104775</xdr:colOff>
      <xdr:row>57</xdr:row>
      <xdr:rowOff>57150</xdr:rowOff>
    </xdr:from>
    <xdr:to>
      <xdr:col>9</xdr:col>
      <xdr:colOff>838200</xdr:colOff>
      <xdr:row>93</xdr:row>
      <xdr:rowOff>95250</xdr:rowOff>
    </xdr:to>
    <xdr:graphicFrame>
      <xdr:nvGraphicFramePr>
        <xdr:cNvPr id="2" name="Chart 6"/>
        <xdr:cNvGraphicFramePr/>
      </xdr:nvGraphicFramePr>
      <xdr:xfrm>
        <a:off x="104775" y="8858250"/>
        <a:ext cx="79438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133350</xdr:rowOff>
    </xdr:from>
    <xdr:to>
      <xdr:col>6</xdr:col>
      <xdr:colOff>914400</xdr:colOff>
      <xdr:row>1</xdr:row>
      <xdr:rowOff>152400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23825"/>
          <a:ext cx="4933950" cy="18097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</a:rPr>
            <a:t>Meinan Management Consulting Network</a:t>
          </a:r>
        </a:p>
      </xdr:txBody>
    </xdr:sp>
    <xdr:clientData/>
  </xdr:twoCellAnchor>
  <xdr:twoCellAnchor>
    <xdr:from>
      <xdr:col>0</xdr:col>
      <xdr:colOff>104775</xdr:colOff>
      <xdr:row>57</xdr:row>
      <xdr:rowOff>57150</xdr:rowOff>
    </xdr:from>
    <xdr:to>
      <xdr:col>9</xdr:col>
      <xdr:colOff>838200</xdr:colOff>
      <xdr:row>93</xdr:row>
      <xdr:rowOff>95250</xdr:rowOff>
    </xdr:to>
    <xdr:graphicFrame>
      <xdr:nvGraphicFramePr>
        <xdr:cNvPr id="2" name="Chart 2"/>
        <xdr:cNvGraphicFramePr/>
      </xdr:nvGraphicFramePr>
      <xdr:xfrm>
        <a:off x="104775" y="8858250"/>
        <a:ext cx="79438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263;&#21495;&#21270;temp\&#35242;&#21644;&#38651;&#27231;\&#35242;&#21644;&#38651;&#27231;DC&#35373;&#35336;&#26696;200702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改定前説明書"/>
      <sheetName val="説明書"/>
      <sheetName val="モデル別sim"/>
      <sheetName val="Sheet1"/>
      <sheetName val="main"/>
      <sheetName val="現行規程"/>
      <sheetName val="中退共モデル"/>
      <sheetName val="モデルグラフ"/>
      <sheetName val="中退共年毎退職金"/>
      <sheetName val="中退共基本退職金表"/>
      <sheetName val="中退共簡易sim"/>
      <sheetName val="引渡金額早見表"/>
      <sheetName val="DBT"/>
      <sheetName val="Read_Me"/>
      <sheetName val="改定情報"/>
    </sheetNames>
    <sheetDataSet>
      <sheetData sheetId="5">
        <row r="12">
          <cell r="B12">
            <v>130</v>
          </cell>
          <cell r="C12" t="str">
            <v>男性</v>
          </cell>
          <cell r="D12" t="str">
            <v>担当課長</v>
          </cell>
          <cell r="E12" t="str">
            <v>社員</v>
          </cell>
          <cell r="F12" t="str">
            <v>総合Ⅱ</v>
          </cell>
          <cell r="G12">
            <v>3</v>
          </cell>
          <cell r="H12" t="str">
            <v>ｱｻﾐ ｴｲｲﾁ</v>
          </cell>
          <cell r="I12" t="str">
            <v>浅見　えい一</v>
          </cell>
          <cell r="J12">
            <v>17206</v>
          </cell>
          <cell r="K12">
            <v>23806</v>
          </cell>
          <cell r="L12">
            <v>31778</v>
          </cell>
          <cell r="M12">
            <v>59</v>
          </cell>
          <cell r="N12">
            <v>1</v>
          </cell>
          <cell r="P12">
            <v>41</v>
          </cell>
          <cell r="Q12">
            <v>0</v>
          </cell>
          <cell r="R12">
            <v>503</v>
          </cell>
          <cell r="S12">
            <v>41</v>
          </cell>
          <cell r="T12">
            <v>11</v>
          </cell>
          <cell r="U12">
            <v>393100</v>
          </cell>
          <cell r="X12">
            <v>8000</v>
          </cell>
          <cell r="Y12">
            <v>20000</v>
          </cell>
          <cell r="Z12">
            <v>20000</v>
          </cell>
          <cell r="AE12">
            <v>20000</v>
          </cell>
          <cell r="AO12">
            <v>332800</v>
          </cell>
          <cell r="AP12">
            <v>0</v>
          </cell>
          <cell r="AQ12">
            <v>332800</v>
          </cell>
          <cell r="AR12">
            <v>332800</v>
          </cell>
          <cell r="AS12">
            <v>332800</v>
          </cell>
          <cell r="AT12">
            <v>30.2</v>
          </cell>
          <cell r="AV12">
            <v>10050560</v>
          </cell>
          <cell r="AW12">
            <v>19</v>
          </cell>
          <cell r="AX12">
            <v>2</v>
          </cell>
          <cell r="AY12">
            <v>30.2</v>
          </cell>
          <cell r="AZ12">
            <v>492</v>
          </cell>
          <cell r="BA12">
            <v>10050560</v>
          </cell>
          <cell r="BC12">
            <v>10050560</v>
          </cell>
          <cell r="BD12">
            <v>9045504</v>
          </cell>
          <cell r="BF12">
            <v>9045504</v>
          </cell>
          <cell r="BG12">
            <v>12</v>
          </cell>
          <cell r="BH12">
            <v>3990037</v>
          </cell>
          <cell r="BN12">
            <v>3990037</v>
          </cell>
          <cell r="BO12">
            <v>-6060523</v>
          </cell>
          <cell r="BP12">
            <v>-5055467</v>
          </cell>
          <cell r="BQ12">
            <v>3</v>
          </cell>
          <cell r="BR12">
            <v>12000</v>
          </cell>
          <cell r="BS12">
            <v>3990037</v>
          </cell>
          <cell r="BT12">
            <v>332503.0833333333</v>
          </cell>
          <cell r="BU12">
            <v>120</v>
          </cell>
          <cell r="BV12">
            <v>1513440</v>
          </cell>
          <cell r="BW12">
            <v>231</v>
          </cell>
          <cell r="BX12">
            <v>120</v>
          </cell>
          <cell r="BY12">
            <v>1513440</v>
          </cell>
          <cell r="BZ12">
            <v>2476597</v>
          </cell>
        </row>
        <row r="13">
          <cell r="B13">
            <v>159</v>
          </cell>
          <cell r="C13" t="str">
            <v>男性</v>
          </cell>
          <cell r="D13" t="str">
            <v>主任</v>
          </cell>
          <cell r="E13" t="str">
            <v>社員</v>
          </cell>
          <cell r="F13" t="str">
            <v>総合Ⅱ</v>
          </cell>
          <cell r="G13">
            <v>3</v>
          </cell>
          <cell r="H13" t="str">
            <v>ﾀｷｻﾞﾜ ﾄｼﾊﾙ</v>
          </cell>
          <cell r="I13" t="str">
            <v>滝沢　利治</v>
          </cell>
          <cell r="J13">
            <v>18166</v>
          </cell>
          <cell r="K13">
            <v>24902</v>
          </cell>
          <cell r="L13">
            <v>31778</v>
          </cell>
          <cell r="M13">
            <v>56</v>
          </cell>
          <cell r="N13">
            <v>6</v>
          </cell>
          <cell r="P13">
            <v>38</v>
          </cell>
          <cell r="Q13">
            <v>0</v>
          </cell>
          <cell r="R13">
            <v>498</v>
          </cell>
          <cell r="S13">
            <v>41</v>
          </cell>
          <cell r="T13">
            <v>6</v>
          </cell>
          <cell r="U13">
            <v>315100</v>
          </cell>
          <cell r="V13">
            <v>8000</v>
          </cell>
          <cell r="X13">
            <v>10000</v>
          </cell>
          <cell r="Y13">
            <v>20000</v>
          </cell>
          <cell r="Z13">
            <v>25000</v>
          </cell>
          <cell r="AC13">
            <v>2000</v>
          </cell>
          <cell r="AE13">
            <v>20000</v>
          </cell>
          <cell r="AO13">
            <v>263900</v>
          </cell>
          <cell r="AP13">
            <v>3</v>
          </cell>
          <cell r="AQ13">
            <v>272900</v>
          </cell>
          <cell r="AR13">
            <v>280100</v>
          </cell>
          <cell r="AS13">
            <v>272900</v>
          </cell>
          <cell r="AT13">
            <v>30.2</v>
          </cell>
          <cell r="AV13">
            <v>8241580</v>
          </cell>
          <cell r="AW13">
            <v>21</v>
          </cell>
          <cell r="AX13">
            <v>9</v>
          </cell>
          <cell r="AY13">
            <v>30.2</v>
          </cell>
          <cell r="AZ13">
            <v>456</v>
          </cell>
          <cell r="BA13">
            <v>7969780</v>
          </cell>
          <cell r="BC13">
            <v>7969780</v>
          </cell>
          <cell r="BD13">
            <v>7172802</v>
          </cell>
          <cell r="BF13">
            <v>7172802</v>
          </cell>
          <cell r="BG13">
            <v>19</v>
          </cell>
          <cell r="BH13">
            <v>2674203</v>
          </cell>
          <cell r="BN13">
            <v>2674203</v>
          </cell>
          <cell r="BO13">
            <v>-5295577</v>
          </cell>
          <cell r="BP13">
            <v>-4498599</v>
          </cell>
          <cell r="BQ13">
            <v>3</v>
          </cell>
          <cell r="BR13">
            <v>12000</v>
          </cell>
          <cell r="BS13">
            <v>2674203</v>
          </cell>
          <cell r="BT13">
            <v>222850.25</v>
          </cell>
          <cell r="BU13">
            <v>120</v>
          </cell>
          <cell r="BV13">
            <v>1513440</v>
          </cell>
          <cell r="BW13">
            <v>231</v>
          </cell>
          <cell r="BX13">
            <v>120</v>
          </cell>
          <cell r="BY13">
            <v>1513440</v>
          </cell>
          <cell r="BZ13">
            <v>1160763</v>
          </cell>
        </row>
        <row r="14">
          <cell r="B14">
            <v>213</v>
          </cell>
          <cell r="C14" t="str">
            <v>男性</v>
          </cell>
          <cell r="D14" t="str">
            <v>次長兼所長</v>
          </cell>
          <cell r="E14" t="str">
            <v>社員</v>
          </cell>
          <cell r="F14" t="str">
            <v>総合Ⅰ</v>
          </cell>
          <cell r="G14">
            <v>5</v>
          </cell>
          <cell r="H14" t="str">
            <v>ﾐﾅﾐﾉ ﾔｽｼ</v>
          </cell>
          <cell r="I14" t="str">
            <v>南野　康</v>
          </cell>
          <cell r="J14">
            <v>18995</v>
          </cell>
          <cell r="K14">
            <v>25645</v>
          </cell>
          <cell r="L14">
            <v>31778</v>
          </cell>
          <cell r="M14">
            <v>54</v>
          </cell>
          <cell r="N14">
            <v>2</v>
          </cell>
          <cell r="P14">
            <v>36</v>
          </cell>
          <cell r="Q14">
            <v>0</v>
          </cell>
          <cell r="R14">
            <v>502</v>
          </cell>
          <cell r="S14">
            <v>41</v>
          </cell>
          <cell r="T14">
            <v>10</v>
          </cell>
          <cell r="U14">
            <v>387160</v>
          </cell>
          <cell r="V14">
            <v>75000</v>
          </cell>
          <cell r="W14">
            <v>15000</v>
          </cell>
          <cell r="X14">
            <v>8000</v>
          </cell>
          <cell r="Y14">
            <v>20000</v>
          </cell>
          <cell r="AE14">
            <v>20000</v>
          </cell>
          <cell r="AF14">
            <v>5000</v>
          </cell>
          <cell r="AO14">
            <v>319300</v>
          </cell>
          <cell r="AP14">
            <v>5</v>
          </cell>
          <cell r="AQ14">
            <v>334300</v>
          </cell>
          <cell r="AR14">
            <v>352500</v>
          </cell>
          <cell r="AS14">
            <v>334300</v>
          </cell>
          <cell r="AT14">
            <v>30.2</v>
          </cell>
          <cell r="AV14">
            <v>10095860</v>
          </cell>
          <cell r="AW14">
            <v>24</v>
          </cell>
          <cell r="AX14">
            <v>1</v>
          </cell>
          <cell r="AY14">
            <v>30.2</v>
          </cell>
          <cell r="AZ14">
            <v>432</v>
          </cell>
          <cell r="BA14">
            <v>9642860</v>
          </cell>
          <cell r="BC14">
            <v>9642860</v>
          </cell>
          <cell r="BD14">
            <v>8678574</v>
          </cell>
          <cell r="BF14">
            <v>8678574</v>
          </cell>
          <cell r="BG14">
            <v>28</v>
          </cell>
          <cell r="BH14">
            <v>2969995</v>
          </cell>
          <cell r="BN14">
            <v>2969995</v>
          </cell>
          <cell r="BO14">
            <v>-6672865</v>
          </cell>
          <cell r="BP14">
            <v>-5708579</v>
          </cell>
          <cell r="BQ14">
            <v>5</v>
          </cell>
          <cell r="BR14">
            <v>18000</v>
          </cell>
          <cell r="BS14">
            <v>2969995</v>
          </cell>
          <cell r="BT14">
            <v>164999.72222222222</v>
          </cell>
          <cell r="BU14">
            <v>120</v>
          </cell>
          <cell r="BV14">
            <v>2270160</v>
          </cell>
          <cell r="BW14">
            <v>231</v>
          </cell>
          <cell r="BX14">
            <v>120</v>
          </cell>
          <cell r="BY14">
            <v>2270160</v>
          </cell>
          <cell r="BZ14">
            <v>699835</v>
          </cell>
        </row>
        <row r="15">
          <cell r="B15">
            <v>215</v>
          </cell>
          <cell r="C15" t="str">
            <v>男性</v>
          </cell>
          <cell r="D15" t="str">
            <v>主任</v>
          </cell>
          <cell r="E15" t="str">
            <v>社員</v>
          </cell>
          <cell r="F15" t="str">
            <v>総合Ⅱ</v>
          </cell>
          <cell r="G15">
            <v>3</v>
          </cell>
          <cell r="H15" t="str">
            <v>ﾖｺﾁ ﾀｶﾏｻ</v>
          </cell>
          <cell r="I15" t="str">
            <v>横地　孝正　</v>
          </cell>
          <cell r="J15">
            <v>18994</v>
          </cell>
          <cell r="K15">
            <v>25645</v>
          </cell>
          <cell r="L15">
            <v>31778</v>
          </cell>
          <cell r="M15">
            <v>54</v>
          </cell>
          <cell r="N15">
            <v>3</v>
          </cell>
          <cell r="P15">
            <v>36</v>
          </cell>
          <cell r="Q15">
            <v>0</v>
          </cell>
          <cell r="R15">
            <v>501</v>
          </cell>
          <cell r="S15">
            <v>41</v>
          </cell>
          <cell r="T15">
            <v>9</v>
          </cell>
          <cell r="U15">
            <v>300280</v>
          </cell>
          <cell r="V15">
            <v>8000</v>
          </cell>
          <cell r="Y15">
            <v>20000</v>
          </cell>
          <cell r="Z15">
            <v>25000</v>
          </cell>
          <cell r="AE15">
            <v>20000</v>
          </cell>
          <cell r="AO15">
            <v>251240</v>
          </cell>
          <cell r="AP15">
            <v>5</v>
          </cell>
          <cell r="AQ15">
            <v>266200</v>
          </cell>
          <cell r="AR15">
            <v>277400</v>
          </cell>
          <cell r="AS15">
            <v>266200</v>
          </cell>
          <cell r="AT15">
            <v>30.2</v>
          </cell>
          <cell r="AV15">
            <v>8039240</v>
          </cell>
          <cell r="AW15">
            <v>24</v>
          </cell>
          <cell r="AX15">
            <v>1</v>
          </cell>
          <cell r="AY15">
            <v>30.2</v>
          </cell>
          <cell r="AZ15">
            <v>432</v>
          </cell>
          <cell r="BA15">
            <v>7587448</v>
          </cell>
          <cell r="BC15">
            <v>7587448</v>
          </cell>
          <cell r="BD15">
            <v>6828703.2</v>
          </cell>
          <cell r="BF15">
            <v>6828703.2</v>
          </cell>
          <cell r="BG15">
            <v>29</v>
          </cell>
          <cell r="BH15">
            <v>2336929</v>
          </cell>
          <cell r="BN15">
            <v>2336929</v>
          </cell>
          <cell r="BO15">
            <v>-5250519</v>
          </cell>
          <cell r="BP15">
            <v>-4491774.2</v>
          </cell>
          <cell r="BQ15">
            <v>3</v>
          </cell>
          <cell r="BR15">
            <v>12000</v>
          </cell>
          <cell r="BS15">
            <v>2336929</v>
          </cell>
          <cell r="BT15">
            <v>194744.0833333333</v>
          </cell>
          <cell r="BU15">
            <v>120</v>
          </cell>
          <cell r="BV15">
            <v>1513440</v>
          </cell>
          <cell r="BW15">
            <v>231</v>
          </cell>
          <cell r="BX15">
            <v>120</v>
          </cell>
          <cell r="BY15">
            <v>1513440</v>
          </cell>
          <cell r="BZ15">
            <v>823489</v>
          </cell>
        </row>
        <row r="16">
          <cell r="B16">
            <v>220</v>
          </cell>
          <cell r="C16" t="str">
            <v>男性</v>
          </cell>
          <cell r="D16" t="str">
            <v>次長</v>
          </cell>
          <cell r="E16" t="str">
            <v>社員</v>
          </cell>
          <cell r="F16" t="str">
            <v>総合Ⅰ</v>
          </cell>
          <cell r="G16">
            <v>5</v>
          </cell>
          <cell r="H16" t="str">
            <v>ﾂｼﾞﾑﾗ ﾂﾈｵ</v>
          </cell>
          <cell r="I16" t="str">
            <v>辻村　常夫</v>
          </cell>
          <cell r="J16">
            <v>17502</v>
          </cell>
          <cell r="K16">
            <v>25659</v>
          </cell>
          <cell r="L16">
            <v>31778</v>
          </cell>
          <cell r="M16">
            <v>58</v>
          </cell>
          <cell r="N16">
            <v>4</v>
          </cell>
          <cell r="P16">
            <v>36</v>
          </cell>
          <cell r="Q16">
            <v>0</v>
          </cell>
          <cell r="R16">
            <v>452</v>
          </cell>
          <cell r="S16">
            <v>37</v>
          </cell>
          <cell r="T16">
            <v>8</v>
          </cell>
          <cell r="U16">
            <v>370080</v>
          </cell>
          <cell r="V16">
            <v>75000</v>
          </cell>
          <cell r="W16">
            <v>15000</v>
          </cell>
          <cell r="X16">
            <v>8000</v>
          </cell>
          <cell r="Y16">
            <v>20000</v>
          </cell>
          <cell r="AE16">
            <v>20000</v>
          </cell>
          <cell r="AF16">
            <v>5000</v>
          </cell>
          <cell r="AO16">
            <v>294800</v>
          </cell>
          <cell r="AP16">
            <v>1</v>
          </cell>
          <cell r="AQ16">
            <v>297800</v>
          </cell>
          <cell r="AR16">
            <v>300700</v>
          </cell>
          <cell r="AS16">
            <v>297800</v>
          </cell>
          <cell r="AT16">
            <v>30.2</v>
          </cell>
          <cell r="AV16">
            <v>8993560</v>
          </cell>
          <cell r="AW16">
            <v>19</v>
          </cell>
          <cell r="AX16">
            <v>12</v>
          </cell>
          <cell r="AY16">
            <v>30.2</v>
          </cell>
          <cell r="AZ16">
            <v>432</v>
          </cell>
          <cell r="BA16">
            <v>8902960</v>
          </cell>
          <cell r="BC16">
            <v>8902960</v>
          </cell>
          <cell r="BD16">
            <v>8012664</v>
          </cell>
          <cell r="BF16">
            <v>8012664</v>
          </cell>
          <cell r="BG16">
            <v>30</v>
          </cell>
          <cell r="BH16">
            <v>3318861</v>
          </cell>
          <cell r="BN16">
            <v>3318861</v>
          </cell>
          <cell r="BO16">
            <v>-5584099</v>
          </cell>
          <cell r="BP16">
            <v>-4693803</v>
          </cell>
          <cell r="BQ16">
            <v>5</v>
          </cell>
          <cell r="BR16">
            <v>18000</v>
          </cell>
          <cell r="BS16">
            <v>3318861</v>
          </cell>
          <cell r="BT16">
            <v>184381.1666666667</v>
          </cell>
          <cell r="BU16">
            <v>120</v>
          </cell>
          <cell r="BV16">
            <v>2270160</v>
          </cell>
          <cell r="BW16">
            <v>231</v>
          </cell>
          <cell r="BX16">
            <v>120</v>
          </cell>
          <cell r="BY16">
            <v>2270160</v>
          </cell>
          <cell r="BZ16">
            <v>1048701</v>
          </cell>
        </row>
        <row r="17">
          <cell r="B17">
            <v>240</v>
          </cell>
          <cell r="C17" t="str">
            <v>男性</v>
          </cell>
          <cell r="D17" t="str">
            <v>主任</v>
          </cell>
          <cell r="E17" t="str">
            <v>社員</v>
          </cell>
          <cell r="F17" t="str">
            <v>総合Ⅱ</v>
          </cell>
          <cell r="G17">
            <v>3</v>
          </cell>
          <cell r="H17" t="str">
            <v>ﾔﾏﾀﾞ ﾓﾘｶｽﾞ</v>
          </cell>
          <cell r="I17" t="str">
            <v>山田　森一</v>
          </cell>
          <cell r="J17">
            <v>17135</v>
          </cell>
          <cell r="K17">
            <v>25781</v>
          </cell>
          <cell r="L17">
            <v>31778</v>
          </cell>
          <cell r="M17">
            <v>59</v>
          </cell>
          <cell r="N17">
            <v>4</v>
          </cell>
          <cell r="P17">
            <v>35</v>
          </cell>
          <cell r="Q17">
            <v>8</v>
          </cell>
          <cell r="R17">
            <v>436</v>
          </cell>
          <cell r="S17">
            <v>36</v>
          </cell>
          <cell r="T17">
            <v>4</v>
          </cell>
          <cell r="U17">
            <v>319780</v>
          </cell>
          <cell r="X17">
            <v>8000</v>
          </cell>
          <cell r="Y17">
            <v>20000</v>
          </cell>
          <cell r="Z17">
            <v>20000</v>
          </cell>
          <cell r="AE17">
            <v>20000</v>
          </cell>
          <cell r="AO17">
            <v>263960</v>
          </cell>
          <cell r="AP17">
            <v>0</v>
          </cell>
          <cell r="AQ17">
            <v>264000</v>
          </cell>
          <cell r="AR17">
            <v>264000</v>
          </cell>
          <cell r="AS17">
            <v>264000</v>
          </cell>
          <cell r="AT17">
            <v>30.2</v>
          </cell>
          <cell r="AV17">
            <v>7972800</v>
          </cell>
          <cell r="AW17">
            <v>18</v>
          </cell>
          <cell r="AX17">
            <v>11</v>
          </cell>
          <cell r="AY17">
            <v>30.2</v>
          </cell>
          <cell r="AZ17">
            <v>428</v>
          </cell>
          <cell r="BA17">
            <v>7971592</v>
          </cell>
          <cell r="BC17">
            <v>7971592</v>
          </cell>
          <cell r="BD17">
            <v>7174432.8</v>
          </cell>
          <cell r="BF17">
            <v>7174432.8</v>
          </cell>
          <cell r="BG17">
            <v>23</v>
          </cell>
          <cell r="BH17">
            <v>3164689</v>
          </cell>
          <cell r="BN17">
            <v>3164689</v>
          </cell>
          <cell r="BO17">
            <v>-4806903</v>
          </cell>
          <cell r="BP17">
            <v>-4009743.8</v>
          </cell>
          <cell r="BQ17">
            <v>3</v>
          </cell>
          <cell r="BR17">
            <v>12000</v>
          </cell>
          <cell r="BS17">
            <v>3164689</v>
          </cell>
          <cell r="BT17">
            <v>263724.0833333333</v>
          </cell>
          <cell r="BU17">
            <v>120</v>
          </cell>
          <cell r="BV17">
            <v>1513440</v>
          </cell>
          <cell r="BW17">
            <v>231</v>
          </cell>
          <cell r="BX17">
            <v>120</v>
          </cell>
          <cell r="BY17">
            <v>1513440</v>
          </cell>
          <cell r="BZ17">
            <v>1651249</v>
          </cell>
        </row>
        <row r="18">
          <cell r="B18">
            <v>262</v>
          </cell>
          <cell r="C18" t="str">
            <v>男性</v>
          </cell>
          <cell r="D18" t="str">
            <v>課長</v>
          </cell>
          <cell r="E18" t="str">
            <v>社員</v>
          </cell>
          <cell r="F18" t="str">
            <v>総合Ⅰ</v>
          </cell>
          <cell r="G18">
            <v>3</v>
          </cell>
          <cell r="H18" t="str">
            <v>ﾔﾏﾀﾞ ﾉﾘｶｽﾞ</v>
          </cell>
          <cell r="I18" t="str">
            <v>山田　徳和</v>
          </cell>
          <cell r="J18">
            <v>18484</v>
          </cell>
          <cell r="K18">
            <v>26028</v>
          </cell>
          <cell r="L18">
            <v>31778</v>
          </cell>
          <cell r="M18">
            <v>55</v>
          </cell>
          <cell r="N18">
            <v>7</v>
          </cell>
          <cell r="P18">
            <v>34</v>
          </cell>
          <cell r="Q18">
            <v>11</v>
          </cell>
          <cell r="R18">
            <v>472</v>
          </cell>
          <cell r="S18">
            <v>39</v>
          </cell>
          <cell r="T18">
            <v>4</v>
          </cell>
          <cell r="U18">
            <v>322900</v>
          </cell>
          <cell r="V18">
            <v>10000</v>
          </cell>
          <cell r="X18">
            <v>8000</v>
          </cell>
          <cell r="Y18">
            <v>20000</v>
          </cell>
          <cell r="AA18">
            <v>30000</v>
          </cell>
          <cell r="AB18">
            <v>10000</v>
          </cell>
          <cell r="AE18">
            <v>20000</v>
          </cell>
          <cell r="AF18">
            <v>5000</v>
          </cell>
          <cell r="AO18">
            <v>276880</v>
          </cell>
          <cell r="AP18">
            <v>4</v>
          </cell>
          <cell r="AQ18">
            <v>288900</v>
          </cell>
          <cell r="AR18">
            <v>299700</v>
          </cell>
          <cell r="AS18">
            <v>288900</v>
          </cell>
          <cell r="AT18">
            <v>30.2</v>
          </cell>
          <cell r="AV18">
            <v>8724780</v>
          </cell>
          <cell r="AW18">
            <v>22</v>
          </cell>
          <cell r="AX18">
            <v>8</v>
          </cell>
          <cell r="AY18">
            <v>30.2</v>
          </cell>
          <cell r="AZ18">
            <v>419</v>
          </cell>
          <cell r="BA18">
            <v>8361776</v>
          </cell>
          <cell r="BC18">
            <v>8361776</v>
          </cell>
          <cell r="BD18">
            <v>7525598.4</v>
          </cell>
          <cell r="BF18">
            <v>7525598.4</v>
          </cell>
          <cell r="BG18">
            <v>25</v>
          </cell>
          <cell r="BH18">
            <v>2805734</v>
          </cell>
          <cell r="BN18">
            <v>2805734</v>
          </cell>
          <cell r="BO18">
            <v>-5556042</v>
          </cell>
          <cell r="BP18">
            <v>-4719864.4</v>
          </cell>
          <cell r="BQ18">
            <v>3</v>
          </cell>
          <cell r="BR18">
            <v>12000</v>
          </cell>
          <cell r="BS18">
            <v>2805734</v>
          </cell>
          <cell r="BT18">
            <v>233811.1666666667</v>
          </cell>
          <cell r="BU18">
            <v>120</v>
          </cell>
          <cell r="BV18">
            <v>1513440</v>
          </cell>
          <cell r="BW18">
            <v>231</v>
          </cell>
          <cell r="BX18">
            <v>120</v>
          </cell>
          <cell r="BY18">
            <v>1513440</v>
          </cell>
          <cell r="BZ18">
            <v>1292294</v>
          </cell>
        </row>
        <row r="19">
          <cell r="B19">
            <v>273</v>
          </cell>
          <cell r="C19" t="str">
            <v>男性</v>
          </cell>
          <cell r="D19" t="str">
            <v>主任　　　　　　　</v>
          </cell>
          <cell r="E19" t="str">
            <v>社員</v>
          </cell>
          <cell r="F19" t="str">
            <v>総合Ⅱ</v>
          </cell>
          <cell r="G19">
            <v>3</v>
          </cell>
          <cell r="H19" t="str">
            <v>ｱｻｲ ﾔｽｵ</v>
          </cell>
          <cell r="I19" t="str">
            <v>浅井　泰雄</v>
          </cell>
          <cell r="J19">
            <v>18232</v>
          </cell>
          <cell r="K19">
            <v>26364</v>
          </cell>
          <cell r="L19">
            <v>31778</v>
          </cell>
          <cell r="M19">
            <v>56</v>
          </cell>
          <cell r="N19">
            <v>4</v>
          </cell>
          <cell r="P19">
            <v>34</v>
          </cell>
          <cell r="Q19">
            <v>0</v>
          </cell>
          <cell r="R19">
            <v>452</v>
          </cell>
          <cell r="S19">
            <v>37</v>
          </cell>
          <cell r="T19">
            <v>8</v>
          </cell>
          <cell r="U19">
            <v>322120</v>
          </cell>
          <cell r="V19">
            <v>8000</v>
          </cell>
          <cell r="X19">
            <v>8000</v>
          </cell>
          <cell r="Y19">
            <v>20000</v>
          </cell>
          <cell r="Z19">
            <v>25000</v>
          </cell>
          <cell r="AE19">
            <v>20000</v>
          </cell>
          <cell r="AO19">
            <v>271000</v>
          </cell>
          <cell r="AP19">
            <v>3</v>
          </cell>
          <cell r="AQ19">
            <v>280000</v>
          </cell>
          <cell r="AR19">
            <v>287600</v>
          </cell>
          <cell r="AS19">
            <v>280000</v>
          </cell>
          <cell r="AT19">
            <v>30.2</v>
          </cell>
          <cell r="AV19">
            <v>8456000</v>
          </cell>
          <cell r="AW19">
            <v>21</v>
          </cell>
          <cell r="AX19">
            <v>11</v>
          </cell>
          <cell r="AY19">
            <v>30.2</v>
          </cell>
          <cell r="AZ19">
            <v>408</v>
          </cell>
          <cell r="BA19">
            <v>8184200</v>
          </cell>
          <cell r="BC19">
            <v>8184200</v>
          </cell>
          <cell r="BD19">
            <v>7365780</v>
          </cell>
          <cell r="BF19">
            <v>7365780</v>
          </cell>
          <cell r="BG19">
            <v>40</v>
          </cell>
          <cell r="BH19">
            <v>2744576</v>
          </cell>
          <cell r="BN19">
            <v>2744576</v>
          </cell>
          <cell r="BO19">
            <v>-5439624</v>
          </cell>
          <cell r="BP19">
            <v>-4621204</v>
          </cell>
          <cell r="BQ19">
            <v>3</v>
          </cell>
          <cell r="BR19">
            <v>12000</v>
          </cell>
          <cell r="BS19">
            <v>2744576</v>
          </cell>
          <cell r="BT19">
            <v>228714.66666666666</v>
          </cell>
          <cell r="BU19">
            <v>120</v>
          </cell>
          <cell r="BV19">
            <v>1513440</v>
          </cell>
          <cell r="BW19">
            <v>231</v>
          </cell>
          <cell r="BX19">
            <v>120</v>
          </cell>
          <cell r="BY19">
            <v>1513440</v>
          </cell>
          <cell r="BZ19">
            <v>1231136</v>
          </cell>
        </row>
        <row r="20">
          <cell r="B20">
            <v>274</v>
          </cell>
          <cell r="C20" t="str">
            <v>男性</v>
          </cell>
          <cell r="D20" t="str">
            <v>所長</v>
          </cell>
          <cell r="E20" t="str">
            <v>社員</v>
          </cell>
          <cell r="F20" t="str">
            <v>総合Ⅰ</v>
          </cell>
          <cell r="G20">
            <v>3</v>
          </cell>
          <cell r="H20" t="str">
            <v>ﾆｼﾀﾞ ﾏｻﾊﾙ</v>
          </cell>
          <cell r="I20" t="str">
            <v>西田　正春</v>
          </cell>
          <cell r="J20">
            <v>19714</v>
          </cell>
          <cell r="K20">
            <v>26374</v>
          </cell>
          <cell r="L20">
            <v>31778</v>
          </cell>
          <cell r="M20">
            <v>52</v>
          </cell>
          <cell r="N20">
            <v>3</v>
          </cell>
          <cell r="P20">
            <v>34</v>
          </cell>
          <cell r="Q20">
            <v>0</v>
          </cell>
          <cell r="R20">
            <v>501</v>
          </cell>
          <cell r="S20">
            <v>41</v>
          </cell>
          <cell r="T20">
            <v>9</v>
          </cell>
          <cell r="U20">
            <v>316660</v>
          </cell>
          <cell r="X20">
            <v>8000</v>
          </cell>
          <cell r="Y20">
            <v>20000</v>
          </cell>
          <cell r="AA20">
            <v>30000</v>
          </cell>
          <cell r="AB20">
            <v>10000</v>
          </cell>
          <cell r="AE20">
            <v>20000</v>
          </cell>
          <cell r="AF20">
            <v>5000</v>
          </cell>
          <cell r="AO20">
            <v>273800</v>
          </cell>
          <cell r="AP20">
            <v>7</v>
          </cell>
          <cell r="AQ20">
            <v>294800</v>
          </cell>
          <cell r="AR20">
            <v>314500</v>
          </cell>
          <cell r="AS20">
            <v>294800</v>
          </cell>
          <cell r="AT20">
            <v>30.2</v>
          </cell>
          <cell r="AV20">
            <v>8902960</v>
          </cell>
          <cell r="AW20">
            <v>25</v>
          </cell>
          <cell r="AX20">
            <v>12</v>
          </cell>
          <cell r="AY20">
            <v>30.2</v>
          </cell>
          <cell r="AZ20">
            <v>408</v>
          </cell>
          <cell r="BA20">
            <v>8268760</v>
          </cell>
          <cell r="BC20">
            <v>8268760</v>
          </cell>
          <cell r="BD20">
            <v>7441884</v>
          </cell>
          <cell r="BF20">
            <v>7441884</v>
          </cell>
          <cell r="BG20">
            <v>38</v>
          </cell>
          <cell r="BH20">
            <v>2336713</v>
          </cell>
          <cell r="BN20">
            <v>2336713</v>
          </cell>
          <cell r="BO20">
            <v>-5932047</v>
          </cell>
          <cell r="BP20">
            <v>-5105171</v>
          </cell>
          <cell r="BQ20">
            <v>3</v>
          </cell>
          <cell r="BR20">
            <v>12000</v>
          </cell>
          <cell r="BS20">
            <v>2336713</v>
          </cell>
          <cell r="BT20">
            <v>194726.0833333333</v>
          </cell>
          <cell r="BU20">
            <v>120</v>
          </cell>
          <cell r="BV20">
            <v>1513440</v>
          </cell>
          <cell r="BW20">
            <v>231</v>
          </cell>
          <cell r="BX20">
            <v>120</v>
          </cell>
          <cell r="BY20">
            <v>1513440</v>
          </cell>
          <cell r="BZ20">
            <v>823273</v>
          </cell>
        </row>
        <row r="21">
          <cell r="B21">
            <v>276</v>
          </cell>
          <cell r="C21" t="str">
            <v>男性</v>
          </cell>
          <cell r="D21" t="str">
            <v>主任</v>
          </cell>
          <cell r="E21" t="str">
            <v>社員</v>
          </cell>
          <cell r="F21" t="str">
            <v>総合Ⅰ</v>
          </cell>
          <cell r="G21">
            <v>4</v>
          </cell>
          <cell r="H21" t="str">
            <v>ﾀｶｲ ｾｲｲﾁ</v>
          </cell>
          <cell r="I21" t="str">
            <v>高井　清一</v>
          </cell>
          <cell r="J21">
            <v>19587</v>
          </cell>
          <cell r="K21">
            <v>26364</v>
          </cell>
          <cell r="L21">
            <v>31778</v>
          </cell>
          <cell r="M21">
            <v>52</v>
          </cell>
          <cell r="N21">
            <v>7</v>
          </cell>
          <cell r="P21">
            <v>34</v>
          </cell>
          <cell r="Q21">
            <v>0</v>
          </cell>
          <cell r="R21">
            <v>497</v>
          </cell>
          <cell r="S21">
            <v>41</v>
          </cell>
          <cell r="T21">
            <v>5</v>
          </cell>
          <cell r="U21">
            <v>312175</v>
          </cell>
          <cell r="V21">
            <v>60000</v>
          </cell>
          <cell r="AB21">
            <v>0</v>
          </cell>
          <cell r="AE21">
            <v>20000</v>
          </cell>
          <cell r="AF21">
            <v>5000</v>
          </cell>
          <cell r="AO21">
            <v>259120</v>
          </cell>
          <cell r="AP21">
            <v>7</v>
          </cell>
          <cell r="AQ21">
            <v>280100</v>
          </cell>
          <cell r="AR21">
            <v>297600</v>
          </cell>
          <cell r="AS21">
            <v>280100</v>
          </cell>
          <cell r="AT21">
            <v>30.2</v>
          </cell>
          <cell r="AV21">
            <v>8459020</v>
          </cell>
          <cell r="AW21">
            <v>25</v>
          </cell>
          <cell r="AX21">
            <v>8</v>
          </cell>
          <cell r="AY21">
            <v>30.2</v>
          </cell>
          <cell r="AZ21">
            <v>408</v>
          </cell>
          <cell r="BA21">
            <v>7825424</v>
          </cell>
          <cell r="BC21">
            <v>7825424</v>
          </cell>
          <cell r="BD21">
            <v>7042881.6</v>
          </cell>
          <cell r="BF21">
            <v>7042881.6</v>
          </cell>
          <cell r="BG21">
            <v>41</v>
          </cell>
          <cell r="BH21">
            <v>2307790</v>
          </cell>
          <cell r="BN21">
            <v>2307790</v>
          </cell>
          <cell r="BO21">
            <v>-5517634</v>
          </cell>
          <cell r="BP21">
            <v>-4735091.6</v>
          </cell>
          <cell r="BQ21">
            <v>4</v>
          </cell>
          <cell r="BR21">
            <v>16000</v>
          </cell>
          <cell r="BS21">
            <v>2307790</v>
          </cell>
          <cell r="BT21">
            <v>144236.875</v>
          </cell>
          <cell r="BU21">
            <v>120</v>
          </cell>
          <cell r="BV21">
            <v>2017920</v>
          </cell>
          <cell r="BW21">
            <v>231</v>
          </cell>
          <cell r="BX21">
            <v>120</v>
          </cell>
          <cell r="BY21">
            <v>2017920</v>
          </cell>
          <cell r="BZ21">
            <v>289870</v>
          </cell>
        </row>
        <row r="22">
          <cell r="B22">
            <v>281</v>
          </cell>
          <cell r="C22" t="str">
            <v>男性</v>
          </cell>
          <cell r="D22" t="str">
            <v>課長</v>
          </cell>
          <cell r="E22" t="str">
            <v>社員</v>
          </cell>
          <cell r="F22" t="str">
            <v>総合Ⅰ</v>
          </cell>
          <cell r="G22">
            <v>3</v>
          </cell>
          <cell r="H22" t="str">
            <v>ｲﾜﾓﾄ ﾋﾃﾞｱｷ</v>
          </cell>
          <cell r="I22" t="str">
            <v>岩本　英明</v>
          </cell>
          <cell r="J22">
            <v>18287</v>
          </cell>
          <cell r="K22">
            <v>26379</v>
          </cell>
          <cell r="L22">
            <v>31778</v>
          </cell>
          <cell r="M22">
            <v>56</v>
          </cell>
          <cell r="N22">
            <v>2</v>
          </cell>
          <cell r="P22">
            <v>34</v>
          </cell>
          <cell r="Q22">
            <v>0</v>
          </cell>
          <cell r="R22">
            <v>454</v>
          </cell>
          <cell r="S22">
            <v>37</v>
          </cell>
          <cell r="T22">
            <v>10</v>
          </cell>
          <cell r="U22">
            <v>380425</v>
          </cell>
          <cell r="V22">
            <v>8000</v>
          </cell>
          <cell r="Y22">
            <v>20000</v>
          </cell>
          <cell r="Z22">
            <v>25000</v>
          </cell>
          <cell r="AE22">
            <v>20000</v>
          </cell>
          <cell r="AO22">
            <v>317000</v>
          </cell>
          <cell r="AP22">
            <v>3</v>
          </cell>
          <cell r="AQ22">
            <v>326000</v>
          </cell>
          <cell r="AR22">
            <v>336400</v>
          </cell>
          <cell r="AS22">
            <v>326000</v>
          </cell>
          <cell r="AT22">
            <v>30.2</v>
          </cell>
          <cell r="AV22">
            <v>9845200</v>
          </cell>
          <cell r="AW22">
            <v>22</v>
          </cell>
          <cell r="AX22">
            <v>1</v>
          </cell>
          <cell r="AY22">
            <v>30.2</v>
          </cell>
          <cell r="AZ22">
            <v>408</v>
          </cell>
          <cell r="BA22">
            <v>9573400</v>
          </cell>
          <cell r="BC22">
            <v>9573400</v>
          </cell>
          <cell r="BD22">
            <v>8616060</v>
          </cell>
          <cell r="BF22">
            <v>8616060</v>
          </cell>
          <cell r="BG22">
            <v>36</v>
          </cell>
          <cell r="BH22">
            <v>3210445</v>
          </cell>
          <cell r="BN22">
            <v>3210445</v>
          </cell>
          <cell r="BO22">
            <v>-6362955</v>
          </cell>
          <cell r="BP22">
            <v>-5405615</v>
          </cell>
          <cell r="BQ22">
            <v>3</v>
          </cell>
          <cell r="BR22">
            <v>12000</v>
          </cell>
          <cell r="BS22">
            <v>3210445</v>
          </cell>
          <cell r="BT22">
            <v>267537.0833333333</v>
          </cell>
          <cell r="BU22">
            <v>120</v>
          </cell>
          <cell r="BV22">
            <v>1513440</v>
          </cell>
          <cell r="BW22">
            <v>231</v>
          </cell>
          <cell r="BX22">
            <v>120</v>
          </cell>
          <cell r="BY22">
            <v>1513440</v>
          </cell>
          <cell r="BZ22">
            <v>1697005</v>
          </cell>
        </row>
        <row r="23">
          <cell r="B23">
            <v>310</v>
          </cell>
          <cell r="C23" t="str">
            <v>男性</v>
          </cell>
          <cell r="D23" t="str">
            <v>主任</v>
          </cell>
          <cell r="E23" t="str">
            <v>社員</v>
          </cell>
          <cell r="F23" t="str">
            <v>一般Ⅰ</v>
          </cell>
          <cell r="G23">
            <v>2</v>
          </cell>
          <cell r="H23" t="str">
            <v>ｺｼﾞﾏ ﾔｽﾀｶ</v>
          </cell>
          <cell r="I23" t="str">
            <v>児島　安孝</v>
          </cell>
          <cell r="J23">
            <v>18523</v>
          </cell>
          <cell r="K23">
            <v>26742</v>
          </cell>
          <cell r="L23">
            <v>31778</v>
          </cell>
          <cell r="M23">
            <v>55</v>
          </cell>
          <cell r="N23">
            <v>6</v>
          </cell>
          <cell r="P23">
            <v>33</v>
          </cell>
          <cell r="Q23">
            <v>0</v>
          </cell>
          <cell r="R23">
            <v>450</v>
          </cell>
          <cell r="S23">
            <v>37</v>
          </cell>
          <cell r="T23">
            <v>6</v>
          </cell>
          <cell r="U23">
            <v>279230</v>
          </cell>
          <cell r="X23">
            <v>8000</v>
          </cell>
          <cell r="Y23">
            <v>15800</v>
          </cell>
          <cell r="AC23">
            <v>5000</v>
          </cell>
          <cell r="AE23">
            <v>20000</v>
          </cell>
          <cell r="AF23">
            <v>2500</v>
          </cell>
          <cell r="AO23">
            <v>233745</v>
          </cell>
          <cell r="AP23">
            <v>4</v>
          </cell>
          <cell r="AQ23">
            <v>245700</v>
          </cell>
          <cell r="AR23">
            <v>253000</v>
          </cell>
          <cell r="AS23">
            <v>245700</v>
          </cell>
          <cell r="AT23">
            <v>30.2</v>
          </cell>
          <cell r="AV23">
            <v>7420140</v>
          </cell>
          <cell r="AW23">
            <v>22</v>
          </cell>
          <cell r="AX23">
            <v>9</v>
          </cell>
          <cell r="AY23">
            <v>30.2</v>
          </cell>
          <cell r="AZ23">
            <v>396</v>
          </cell>
          <cell r="BA23">
            <v>7059099</v>
          </cell>
          <cell r="BC23">
            <v>7059099</v>
          </cell>
          <cell r="BD23">
            <v>6353189.1</v>
          </cell>
          <cell r="BF23">
            <v>6353189.1</v>
          </cell>
          <cell r="BG23">
            <v>33</v>
          </cell>
          <cell r="BH23">
            <v>2263316</v>
          </cell>
          <cell r="BN23">
            <v>2263316</v>
          </cell>
          <cell r="BO23">
            <v>-4795783</v>
          </cell>
          <cell r="BP23">
            <v>-4089873.0999999996</v>
          </cell>
          <cell r="BQ23">
            <v>2</v>
          </cell>
          <cell r="BR23">
            <v>9000</v>
          </cell>
          <cell r="BS23">
            <v>2263316</v>
          </cell>
          <cell r="BT23">
            <v>251479.55555555556</v>
          </cell>
          <cell r="BU23">
            <v>120</v>
          </cell>
          <cell r="BV23">
            <v>1135080</v>
          </cell>
          <cell r="BW23">
            <v>231</v>
          </cell>
          <cell r="BX23">
            <v>120</v>
          </cell>
          <cell r="BY23">
            <v>1135080</v>
          </cell>
          <cell r="BZ23">
            <v>1128236</v>
          </cell>
        </row>
        <row r="24">
          <cell r="B24">
            <v>346</v>
          </cell>
          <cell r="C24" t="str">
            <v>男性</v>
          </cell>
          <cell r="D24" t="str">
            <v>次長</v>
          </cell>
          <cell r="E24" t="str">
            <v>社員</v>
          </cell>
          <cell r="F24" t="str">
            <v>総合Ⅰ</v>
          </cell>
          <cell r="G24">
            <v>5</v>
          </cell>
          <cell r="H24" t="str">
            <v>ｲﾑﾗ ﾏｺﾄ</v>
          </cell>
          <cell r="I24" t="str">
            <v>井村　誠</v>
          </cell>
          <cell r="J24">
            <v>19271</v>
          </cell>
          <cell r="K24">
            <v>27470</v>
          </cell>
          <cell r="L24">
            <v>31778</v>
          </cell>
          <cell r="M24">
            <v>53</v>
          </cell>
          <cell r="N24">
            <v>5</v>
          </cell>
          <cell r="P24">
            <v>31</v>
          </cell>
          <cell r="Q24">
            <v>0</v>
          </cell>
          <cell r="R24">
            <v>451</v>
          </cell>
          <cell r="S24">
            <v>37</v>
          </cell>
          <cell r="T24">
            <v>7</v>
          </cell>
          <cell r="U24">
            <v>390820</v>
          </cell>
          <cell r="V24">
            <v>75000</v>
          </cell>
          <cell r="W24">
            <v>15000</v>
          </cell>
          <cell r="X24">
            <v>10000</v>
          </cell>
          <cell r="AE24">
            <v>35000</v>
          </cell>
          <cell r="AF24">
            <v>5000</v>
          </cell>
          <cell r="AO24">
            <v>319580</v>
          </cell>
          <cell r="AP24">
            <v>6</v>
          </cell>
          <cell r="AQ24">
            <v>337600</v>
          </cell>
          <cell r="AR24">
            <v>359900</v>
          </cell>
          <cell r="AS24">
            <v>337600</v>
          </cell>
          <cell r="AT24">
            <v>30.2</v>
          </cell>
          <cell r="AV24">
            <v>10195520</v>
          </cell>
          <cell r="AW24">
            <v>24</v>
          </cell>
          <cell r="AX24">
            <v>10</v>
          </cell>
          <cell r="AY24">
            <v>27.8</v>
          </cell>
          <cell r="AZ24">
            <v>372</v>
          </cell>
          <cell r="BA24">
            <v>8884324</v>
          </cell>
          <cell r="BC24">
            <v>8884324</v>
          </cell>
          <cell r="BD24">
            <v>7995891.6</v>
          </cell>
          <cell r="BF24">
            <v>7995891.6</v>
          </cell>
          <cell r="BG24">
            <v>42</v>
          </cell>
          <cell r="BH24">
            <v>2816385</v>
          </cell>
          <cell r="BN24">
            <v>2816385</v>
          </cell>
          <cell r="BO24">
            <v>-6067939</v>
          </cell>
          <cell r="BP24">
            <v>-5179506.6</v>
          </cell>
          <cell r="BQ24">
            <v>5</v>
          </cell>
          <cell r="BR24">
            <v>18000</v>
          </cell>
          <cell r="BS24">
            <v>2816385</v>
          </cell>
          <cell r="BT24">
            <v>156465.83333333334</v>
          </cell>
          <cell r="BU24">
            <v>120</v>
          </cell>
          <cell r="BV24">
            <v>2270160</v>
          </cell>
          <cell r="BW24">
            <v>231</v>
          </cell>
          <cell r="BX24">
            <v>120</v>
          </cell>
          <cell r="BY24">
            <v>2270160</v>
          </cell>
          <cell r="BZ24">
            <v>546225</v>
          </cell>
        </row>
        <row r="25">
          <cell r="B25">
            <v>370</v>
          </cell>
          <cell r="C25" t="str">
            <v>男性</v>
          </cell>
          <cell r="D25" t="str">
            <v>主任　　</v>
          </cell>
          <cell r="E25" t="str">
            <v>社員</v>
          </cell>
          <cell r="F25" t="str">
            <v>総合Ⅰ</v>
          </cell>
          <cell r="G25">
            <v>3</v>
          </cell>
          <cell r="H25" t="str">
            <v>ｽｶﾞﾜﾗ ｺﾞｳ</v>
          </cell>
          <cell r="I25" t="str">
            <v>菅原　豪</v>
          </cell>
          <cell r="J25">
            <v>19885</v>
          </cell>
          <cell r="K25">
            <v>28202</v>
          </cell>
          <cell r="L25">
            <v>31778</v>
          </cell>
          <cell r="M25">
            <v>51</v>
          </cell>
          <cell r="N25">
            <v>9</v>
          </cell>
          <cell r="P25">
            <v>29</v>
          </cell>
          <cell r="Q25">
            <v>0</v>
          </cell>
          <cell r="R25">
            <v>447</v>
          </cell>
          <cell r="S25">
            <v>37</v>
          </cell>
          <cell r="T25">
            <v>3</v>
          </cell>
          <cell r="U25">
            <v>318220</v>
          </cell>
          <cell r="V25">
            <v>10000</v>
          </cell>
          <cell r="Y25">
            <v>20000</v>
          </cell>
          <cell r="AA25">
            <v>30000</v>
          </cell>
          <cell r="AB25">
            <v>10000</v>
          </cell>
          <cell r="AE25">
            <v>51269</v>
          </cell>
          <cell r="AF25">
            <v>5000</v>
          </cell>
          <cell r="AO25">
            <v>279200</v>
          </cell>
          <cell r="AP25">
            <v>8</v>
          </cell>
          <cell r="AQ25">
            <v>303200</v>
          </cell>
          <cell r="AR25">
            <v>327100</v>
          </cell>
          <cell r="AS25">
            <v>303200</v>
          </cell>
          <cell r="AT25">
            <v>30.2</v>
          </cell>
          <cell r="AV25">
            <v>9156640</v>
          </cell>
          <cell r="AW25">
            <v>26</v>
          </cell>
          <cell r="AX25">
            <v>6</v>
          </cell>
          <cell r="AY25">
            <v>25.4</v>
          </cell>
          <cell r="AZ25">
            <v>348</v>
          </cell>
          <cell r="BA25">
            <v>7091680</v>
          </cell>
          <cell r="BC25">
            <v>7091680</v>
          </cell>
          <cell r="BD25">
            <v>6382512</v>
          </cell>
          <cell r="BF25">
            <v>6382512</v>
          </cell>
          <cell r="BG25">
            <v>45</v>
          </cell>
          <cell r="BH25">
            <v>2324933</v>
          </cell>
          <cell r="BN25">
            <v>2324933</v>
          </cell>
          <cell r="BO25">
            <v>-4766747</v>
          </cell>
          <cell r="BP25">
            <v>-4057579</v>
          </cell>
          <cell r="BQ25">
            <v>3</v>
          </cell>
          <cell r="BR25">
            <v>12000</v>
          </cell>
          <cell r="BS25">
            <v>2324933</v>
          </cell>
          <cell r="BT25">
            <v>193744.41666666666</v>
          </cell>
          <cell r="BU25">
            <v>120</v>
          </cell>
          <cell r="BV25">
            <v>1513440</v>
          </cell>
          <cell r="BW25">
            <v>231</v>
          </cell>
          <cell r="BX25">
            <v>120</v>
          </cell>
          <cell r="BY25">
            <v>1513440</v>
          </cell>
          <cell r="BZ25">
            <v>811493</v>
          </cell>
        </row>
        <row r="26">
          <cell r="B26">
            <v>371</v>
          </cell>
          <cell r="C26" t="str">
            <v>男性</v>
          </cell>
          <cell r="D26" t="str">
            <v>取締役部長</v>
          </cell>
          <cell r="E26" t="str">
            <v>社員</v>
          </cell>
          <cell r="F26" t="str">
            <v>総合Ⅰ</v>
          </cell>
          <cell r="G26">
            <v>5</v>
          </cell>
          <cell r="H26" t="str">
            <v>ﾏｷﾀ ｽﾐｵ</v>
          </cell>
          <cell r="I26" t="str">
            <v>牧田　澄夫</v>
          </cell>
          <cell r="J26">
            <v>21299</v>
          </cell>
          <cell r="K26">
            <v>28202</v>
          </cell>
          <cell r="L26">
            <v>31778</v>
          </cell>
          <cell r="M26">
            <v>47</v>
          </cell>
          <cell r="N26">
            <v>11</v>
          </cell>
          <cell r="P26">
            <v>29</v>
          </cell>
          <cell r="Q26">
            <v>0</v>
          </cell>
          <cell r="R26">
            <v>493</v>
          </cell>
          <cell r="S26">
            <v>41</v>
          </cell>
          <cell r="T26">
            <v>1</v>
          </cell>
          <cell r="U26">
            <v>345680</v>
          </cell>
          <cell r="V26">
            <v>80000</v>
          </cell>
          <cell r="W26">
            <v>20000</v>
          </cell>
          <cell r="X26">
            <v>8000</v>
          </cell>
          <cell r="Y26">
            <v>20000</v>
          </cell>
          <cell r="AD26">
            <v>20000</v>
          </cell>
          <cell r="AF26">
            <v>5000</v>
          </cell>
          <cell r="AO26">
            <v>283150</v>
          </cell>
          <cell r="AP26">
            <v>12</v>
          </cell>
          <cell r="AQ26">
            <v>319200</v>
          </cell>
          <cell r="AR26">
            <v>359100</v>
          </cell>
          <cell r="AS26">
            <v>319200</v>
          </cell>
          <cell r="AT26">
            <v>30.2</v>
          </cell>
          <cell r="AV26">
            <v>9639840</v>
          </cell>
          <cell r="AW26">
            <v>30</v>
          </cell>
          <cell r="AX26">
            <v>4</v>
          </cell>
          <cell r="AY26">
            <v>25.4</v>
          </cell>
          <cell r="AZ26">
            <v>348</v>
          </cell>
          <cell r="BA26">
            <v>7192010</v>
          </cell>
          <cell r="BC26">
            <v>7192010</v>
          </cell>
          <cell r="BD26">
            <v>6472809</v>
          </cell>
          <cell r="BF26">
            <v>6472809</v>
          </cell>
          <cell r="BG26">
            <v>46</v>
          </cell>
          <cell r="BH26">
            <v>1978940</v>
          </cell>
          <cell r="BN26">
            <v>1978940</v>
          </cell>
          <cell r="BO26">
            <v>-5213070</v>
          </cell>
          <cell r="BP26">
            <v>-4493869</v>
          </cell>
          <cell r="BQ26">
            <v>5</v>
          </cell>
          <cell r="BR26">
            <v>18000</v>
          </cell>
          <cell r="BS26">
            <v>1978940</v>
          </cell>
          <cell r="BT26">
            <v>109941.11111111111</v>
          </cell>
          <cell r="BU26">
            <v>105</v>
          </cell>
          <cell r="BV26">
            <v>1973880</v>
          </cell>
          <cell r="BW26">
            <v>231</v>
          </cell>
          <cell r="BX26">
            <v>105</v>
          </cell>
          <cell r="BY26">
            <v>1973880</v>
          </cell>
          <cell r="BZ26">
            <v>5060</v>
          </cell>
        </row>
        <row r="27">
          <cell r="B27">
            <v>372</v>
          </cell>
          <cell r="C27" t="str">
            <v>男性</v>
          </cell>
          <cell r="D27" t="str">
            <v>課長</v>
          </cell>
          <cell r="E27" t="str">
            <v>社員</v>
          </cell>
          <cell r="F27" t="str">
            <v>総合Ⅰ</v>
          </cell>
          <cell r="G27">
            <v>3</v>
          </cell>
          <cell r="H27" t="str">
            <v>ｲﾄｳ ﾐﾂｷﾞ</v>
          </cell>
          <cell r="I27" t="str">
            <v>伊藤　光儀</v>
          </cell>
          <cell r="J27">
            <v>21396</v>
          </cell>
          <cell r="K27">
            <v>28202</v>
          </cell>
          <cell r="L27">
            <v>31778</v>
          </cell>
          <cell r="M27">
            <v>47</v>
          </cell>
          <cell r="N27">
            <v>8</v>
          </cell>
          <cell r="P27">
            <v>29</v>
          </cell>
          <cell r="Q27">
            <v>0</v>
          </cell>
          <cell r="R27">
            <v>496</v>
          </cell>
          <cell r="S27">
            <v>41</v>
          </cell>
          <cell r="T27">
            <v>4</v>
          </cell>
          <cell r="AE27">
            <v>20000</v>
          </cell>
          <cell r="AO27">
            <v>245430</v>
          </cell>
          <cell r="AP27">
            <v>12</v>
          </cell>
          <cell r="AQ27">
            <v>281400</v>
          </cell>
          <cell r="AR27">
            <v>311300</v>
          </cell>
          <cell r="AS27">
            <v>281400</v>
          </cell>
          <cell r="AT27">
            <v>30.2</v>
          </cell>
          <cell r="AV27">
            <v>8498280</v>
          </cell>
          <cell r="AW27">
            <v>30</v>
          </cell>
          <cell r="AX27">
            <v>7</v>
          </cell>
          <cell r="AY27">
            <v>25.4</v>
          </cell>
          <cell r="AZ27">
            <v>348</v>
          </cell>
          <cell r="BA27">
            <v>6233922</v>
          </cell>
          <cell r="BC27">
            <v>6233922</v>
          </cell>
          <cell r="BD27">
            <v>5610529.8</v>
          </cell>
          <cell r="BF27">
            <v>5610529.8</v>
          </cell>
          <cell r="BG27">
            <v>47</v>
          </cell>
          <cell r="BH27">
            <v>1715314</v>
          </cell>
          <cell r="BN27">
            <v>1715314</v>
          </cell>
          <cell r="BO27">
            <v>-4518608</v>
          </cell>
          <cell r="BP27">
            <v>-3895215.8</v>
          </cell>
          <cell r="BQ27">
            <v>3</v>
          </cell>
          <cell r="BR27">
            <v>12000</v>
          </cell>
          <cell r="BS27">
            <v>1715314</v>
          </cell>
          <cell r="BT27">
            <v>142942.83333333334</v>
          </cell>
          <cell r="BU27">
            <v>120</v>
          </cell>
          <cell r="BV27">
            <v>1513440</v>
          </cell>
          <cell r="BW27">
            <v>231</v>
          </cell>
          <cell r="BX27">
            <v>120</v>
          </cell>
          <cell r="BY27">
            <v>1513440</v>
          </cell>
          <cell r="BZ27">
            <v>201874</v>
          </cell>
        </row>
        <row r="28">
          <cell r="B28">
            <v>383</v>
          </cell>
          <cell r="C28" t="str">
            <v>男性</v>
          </cell>
          <cell r="D28" t="str">
            <v>次長兼所長</v>
          </cell>
          <cell r="E28" t="str">
            <v>社員</v>
          </cell>
          <cell r="F28" t="str">
            <v>総合Ⅰ</v>
          </cell>
          <cell r="G28">
            <v>5</v>
          </cell>
          <cell r="H28" t="str">
            <v>ｱｶｵ ﾖｼｱｷ</v>
          </cell>
          <cell r="I28" t="str">
            <v>赤尾　良昭　</v>
          </cell>
          <cell r="J28">
            <v>21854</v>
          </cell>
          <cell r="K28">
            <v>28564</v>
          </cell>
          <cell r="L28">
            <v>31778</v>
          </cell>
          <cell r="M28">
            <v>46</v>
          </cell>
          <cell r="N28">
            <v>5</v>
          </cell>
          <cell r="P28">
            <v>28</v>
          </cell>
          <cell r="Q28">
            <v>0</v>
          </cell>
          <cell r="R28">
            <v>499</v>
          </cell>
          <cell r="S28">
            <v>41</v>
          </cell>
          <cell r="T28">
            <v>7</v>
          </cell>
          <cell r="U28">
            <v>343240</v>
          </cell>
          <cell r="V28">
            <v>80000</v>
          </cell>
          <cell r="W28">
            <v>20000</v>
          </cell>
          <cell r="X28">
            <v>12000</v>
          </cell>
          <cell r="Y28">
            <v>20000</v>
          </cell>
          <cell r="AE28">
            <v>20000</v>
          </cell>
          <cell r="AF28">
            <v>5000</v>
          </cell>
          <cell r="AO28">
            <v>279510</v>
          </cell>
          <cell r="AP28">
            <v>13</v>
          </cell>
          <cell r="AQ28">
            <v>318500</v>
          </cell>
          <cell r="AR28">
            <v>361600</v>
          </cell>
          <cell r="AS28">
            <v>318500</v>
          </cell>
          <cell r="AT28">
            <v>30.2</v>
          </cell>
          <cell r="AV28">
            <v>9618700</v>
          </cell>
          <cell r="AW28">
            <v>31</v>
          </cell>
          <cell r="AX28">
            <v>10</v>
          </cell>
          <cell r="AY28">
            <v>24.2</v>
          </cell>
          <cell r="AZ28">
            <v>336</v>
          </cell>
          <cell r="BA28">
            <v>6764142</v>
          </cell>
          <cell r="BC28">
            <v>6764142</v>
          </cell>
          <cell r="BD28">
            <v>6087727.800000001</v>
          </cell>
          <cell r="BF28">
            <v>6087727.800000001</v>
          </cell>
          <cell r="BG28">
            <v>49</v>
          </cell>
          <cell r="BH28">
            <v>1755713</v>
          </cell>
          <cell r="BN28">
            <v>1755713</v>
          </cell>
          <cell r="BO28">
            <v>-5008429</v>
          </cell>
          <cell r="BP28">
            <v>-4332014.800000001</v>
          </cell>
          <cell r="BQ28">
            <v>5</v>
          </cell>
          <cell r="BR28">
            <v>18000</v>
          </cell>
          <cell r="BS28">
            <v>1755713</v>
          </cell>
          <cell r="BT28">
            <v>97539.61111111111</v>
          </cell>
          <cell r="BU28">
            <v>93</v>
          </cell>
          <cell r="BV28">
            <v>1739520</v>
          </cell>
          <cell r="BW28">
            <v>231</v>
          </cell>
          <cell r="BX28">
            <v>93</v>
          </cell>
          <cell r="BY28">
            <v>1739520</v>
          </cell>
          <cell r="BZ28">
            <v>16193</v>
          </cell>
        </row>
        <row r="29">
          <cell r="B29">
            <v>389</v>
          </cell>
          <cell r="C29" t="str">
            <v>男性</v>
          </cell>
          <cell r="D29" t="str">
            <v>部長</v>
          </cell>
          <cell r="E29" t="str">
            <v>社員</v>
          </cell>
          <cell r="F29" t="str">
            <v>総合Ⅰ</v>
          </cell>
          <cell r="G29">
            <v>5</v>
          </cell>
          <cell r="H29" t="str">
            <v>ｶﾄｳ ﾋﾛﾔｽ</v>
          </cell>
          <cell r="I29" t="str">
            <v>加籐　博康</v>
          </cell>
          <cell r="J29">
            <v>20887</v>
          </cell>
          <cell r="K29">
            <v>28929</v>
          </cell>
          <cell r="L29">
            <v>31778</v>
          </cell>
          <cell r="M29">
            <v>49</v>
          </cell>
          <cell r="N29">
            <v>0</v>
          </cell>
          <cell r="P29">
            <v>27</v>
          </cell>
          <cell r="Q29">
            <v>0</v>
          </cell>
          <cell r="R29">
            <v>456</v>
          </cell>
          <cell r="S29">
            <v>38</v>
          </cell>
          <cell r="T29">
            <v>0</v>
          </cell>
          <cell r="U29">
            <v>348120</v>
          </cell>
          <cell r="V29">
            <v>80000</v>
          </cell>
          <cell r="W29">
            <v>20000</v>
          </cell>
          <cell r="X29">
            <v>12000</v>
          </cell>
          <cell r="Y29">
            <v>20000</v>
          </cell>
          <cell r="AE29">
            <v>20000</v>
          </cell>
          <cell r="AF29">
            <v>5000</v>
          </cell>
          <cell r="AO29">
            <v>287850</v>
          </cell>
          <cell r="AP29">
            <v>10</v>
          </cell>
          <cell r="AQ29">
            <v>317900</v>
          </cell>
          <cell r="AR29">
            <v>350900</v>
          </cell>
          <cell r="AS29">
            <v>317900</v>
          </cell>
          <cell r="AT29">
            <v>30.2</v>
          </cell>
          <cell r="AV29">
            <v>9600580</v>
          </cell>
          <cell r="AW29">
            <v>29</v>
          </cell>
          <cell r="AX29">
            <v>3</v>
          </cell>
          <cell r="AY29">
            <v>23</v>
          </cell>
          <cell r="AZ29">
            <v>324</v>
          </cell>
          <cell r="BA29">
            <v>6620550</v>
          </cell>
          <cell r="BC29">
            <v>6620550</v>
          </cell>
          <cell r="BD29">
            <v>5958495</v>
          </cell>
          <cell r="BF29">
            <v>5958495</v>
          </cell>
          <cell r="BG29">
            <v>50</v>
          </cell>
          <cell r="BH29">
            <v>2069207</v>
          </cell>
          <cell r="BN29">
            <v>2069207</v>
          </cell>
          <cell r="BO29">
            <v>-4551343</v>
          </cell>
          <cell r="BP29">
            <v>-3889288</v>
          </cell>
          <cell r="BQ29">
            <v>5</v>
          </cell>
          <cell r="BR29">
            <v>18000</v>
          </cell>
          <cell r="BS29">
            <v>2069207</v>
          </cell>
          <cell r="BT29">
            <v>114955.94444444444</v>
          </cell>
          <cell r="BU29">
            <v>109</v>
          </cell>
          <cell r="BV29">
            <v>2052540</v>
          </cell>
          <cell r="BW29">
            <v>231</v>
          </cell>
          <cell r="BX29">
            <v>109</v>
          </cell>
          <cell r="BY29">
            <v>2052540</v>
          </cell>
          <cell r="BZ29">
            <v>16667</v>
          </cell>
        </row>
        <row r="30">
          <cell r="B30">
            <v>390</v>
          </cell>
          <cell r="C30" t="str">
            <v>男性</v>
          </cell>
          <cell r="D30" t="str">
            <v>所長</v>
          </cell>
          <cell r="E30" t="str">
            <v>社員</v>
          </cell>
          <cell r="F30" t="str">
            <v>総合Ⅰ</v>
          </cell>
          <cell r="G30">
            <v>4</v>
          </cell>
          <cell r="H30" t="str">
            <v>ﾊﾀﾉ ﾂﾖｼ</v>
          </cell>
          <cell r="I30" t="str">
            <v>波多野　強</v>
          </cell>
          <cell r="J30">
            <v>20261</v>
          </cell>
          <cell r="K30">
            <v>28929</v>
          </cell>
          <cell r="L30">
            <v>31778</v>
          </cell>
          <cell r="M30">
            <v>50</v>
          </cell>
          <cell r="N30">
            <v>9</v>
          </cell>
          <cell r="P30">
            <v>27</v>
          </cell>
          <cell r="Q30">
            <v>0</v>
          </cell>
          <cell r="R30">
            <v>435</v>
          </cell>
          <cell r="S30">
            <v>36</v>
          </cell>
          <cell r="T30">
            <v>3</v>
          </cell>
          <cell r="U30">
            <v>314125</v>
          </cell>
          <cell r="V30">
            <v>60000</v>
          </cell>
          <cell r="X30">
            <v>12000</v>
          </cell>
          <cell r="Y30">
            <v>20000</v>
          </cell>
          <cell r="AE30">
            <v>20000</v>
          </cell>
          <cell r="AF30">
            <v>5000</v>
          </cell>
          <cell r="AO30">
            <v>270580</v>
          </cell>
          <cell r="AP30">
            <v>9</v>
          </cell>
          <cell r="AQ30">
            <v>297600</v>
          </cell>
          <cell r="AR30">
            <v>323400</v>
          </cell>
          <cell r="AS30">
            <v>297600</v>
          </cell>
          <cell r="AT30">
            <v>30.2</v>
          </cell>
          <cell r="AV30">
            <v>8987520</v>
          </cell>
          <cell r="AW30">
            <v>27</v>
          </cell>
          <cell r="AX30">
            <v>6</v>
          </cell>
          <cell r="AY30">
            <v>23</v>
          </cell>
          <cell r="AZ30">
            <v>324</v>
          </cell>
          <cell r="BA30">
            <v>6223340</v>
          </cell>
          <cell r="BC30">
            <v>6223340</v>
          </cell>
          <cell r="BD30">
            <v>5601006</v>
          </cell>
          <cell r="BF30">
            <v>5601006</v>
          </cell>
          <cell r="BG30">
            <v>51</v>
          </cell>
          <cell r="BH30">
            <v>2118124</v>
          </cell>
          <cell r="BN30">
            <v>2118124</v>
          </cell>
          <cell r="BO30">
            <v>-4105216</v>
          </cell>
          <cell r="BP30">
            <v>-3482882</v>
          </cell>
          <cell r="BQ30">
            <v>4</v>
          </cell>
          <cell r="BR30">
            <v>16000</v>
          </cell>
          <cell r="BS30">
            <v>2118124</v>
          </cell>
          <cell r="BT30">
            <v>132382.75</v>
          </cell>
          <cell r="BU30">
            <v>120</v>
          </cell>
          <cell r="BV30">
            <v>2017920</v>
          </cell>
          <cell r="BW30">
            <v>231</v>
          </cell>
          <cell r="BX30">
            <v>120</v>
          </cell>
          <cell r="BY30">
            <v>2017920</v>
          </cell>
          <cell r="BZ30">
            <v>100204</v>
          </cell>
        </row>
        <row r="31">
          <cell r="B31">
            <v>392</v>
          </cell>
          <cell r="C31" t="str">
            <v>男性</v>
          </cell>
          <cell r="D31" t="str">
            <v>所長</v>
          </cell>
          <cell r="E31" t="str">
            <v>社員</v>
          </cell>
          <cell r="F31" t="str">
            <v>総合Ⅰ</v>
          </cell>
          <cell r="G31">
            <v>5</v>
          </cell>
          <cell r="H31" t="str">
            <v>ﾐｽﾞﾉ ｺｳｼﾞ</v>
          </cell>
          <cell r="I31" t="str">
            <v>水野　幸司</v>
          </cell>
          <cell r="J31">
            <v>22084</v>
          </cell>
          <cell r="K31">
            <v>28929</v>
          </cell>
          <cell r="L31">
            <v>31778</v>
          </cell>
          <cell r="M31">
            <v>45</v>
          </cell>
          <cell r="N31">
            <v>9</v>
          </cell>
          <cell r="P31">
            <v>27</v>
          </cell>
          <cell r="Q31">
            <v>0</v>
          </cell>
          <cell r="R31">
            <v>495</v>
          </cell>
          <cell r="S31">
            <v>41</v>
          </cell>
          <cell r="T31">
            <v>3</v>
          </cell>
          <cell r="U31">
            <v>309080</v>
          </cell>
          <cell r="V31">
            <v>80000</v>
          </cell>
          <cell r="W31">
            <v>20000</v>
          </cell>
          <cell r="X31">
            <v>12000</v>
          </cell>
          <cell r="Y31">
            <v>20000</v>
          </cell>
          <cell r="AE31">
            <v>20000</v>
          </cell>
          <cell r="AF31">
            <v>5000</v>
          </cell>
          <cell r="AO31">
            <v>255860</v>
          </cell>
          <cell r="AP31">
            <v>14</v>
          </cell>
          <cell r="AQ31">
            <v>297900</v>
          </cell>
          <cell r="AR31">
            <v>337600</v>
          </cell>
          <cell r="AS31">
            <v>297900</v>
          </cell>
          <cell r="AT31">
            <v>30.2</v>
          </cell>
          <cell r="AV31">
            <v>8996580</v>
          </cell>
          <cell r="AW31">
            <v>32</v>
          </cell>
          <cell r="AX31">
            <v>6</v>
          </cell>
          <cell r="AY31">
            <v>23</v>
          </cell>
          <cell r="AZ31">
            <v>324</v>
          </cell>
          <cell r="BA31">
            <v>5884780</v>
          </cell>
          <cell r="BC31">
            <v>5884780</v>
          </cell>
          <cell r="BD31">
            <v>5296302</v>
          </cell>
          <cell r="BF31">
            <v>5296302</v>
          </cell>
          <cell r="BG31">
            <v>52</v>
          </cell>
          <cell r="BH31">
            <v>1596108</v>
          </cell>
          <cell r="BN31">
            <v>1596108</v>
          </cell>
          <cell r="BO31">
            <v>-4288672</v>
          </cell>
          <cell r="BP31">
            <v>-3700194</v>
          </cell>
          <cell r="BQ31">
            <v>5</v>
          </cell>
          <cell r="BR31">
            <v>18000</v>
          </cell>
          <cell r="BS31">
            <v>1596108</v>
          </cell>
          <cell r="BT31">
            <v>88672.66666666667</v>
          </cell>
          <cell r="BU31">
            <v>85</v>
          </cell>
          <cell r="BV31">
            <v>1584540</v>
          </cell>
          <cell r="BW31">
            <v>231</v>
          </cell>
          <cell r="BX31">
            <v>85</v>
          </cell>
          <cell r="BY31">
            <v>1584540</v>
          </cell>
          <cell r="BZ31">
            <v>11568</v>
          </cell>
        </row>
        <row r="32">
          <cell r="B32">
            <v>402</v>
          </cell>
          <cell r="C32" t="str">
            <v>男性</v>
          </cell>
          <cell r="D32" t="str">
            <v>主任</v>
          </cell>
          <cell r="E32" t="str">
            <v>社員</v>
          </cell>
          <cell r="F32" t="str">
            <v>総合Ⅰ</v>
          </cell>
          <cell r="G32">
            <v>5</v>
          </cell>
          <cell r="H32" t="str">
            <v>ﾊﾗﾀﾞ ﾀｹｼ</v>
          </cell>
          <cell r="I32" t="str">
            <v>原田　武志　</v>
          </cell>
          <cell r="J32">
            <v>22398</v>
          </cell>
          <cell r="K32">
            <v>29295</v>
          </cell>
          <cell r="L32">
            <v>31778</v>
          </cell>
          <cell r="M32">
            <v>44</v>
          </cell>
          <cell r="N32">
            <v>11</v>
          </cell>
          <cell r="P32">
            <v>26</v>
          </cell>
          <cell r="Q32">
            <v>0</v>
          </cell>
          <cell r="R32">
            <v>493</v>
          </cell>
          <cell r="S32">
            <v>41</v>
          </cell>
          <cell r="T32">
            <v>1</v>
          </cell>
          <cell r="U32">
            <v>280000</v>
          </cell>
          <cell r="V32">
            <v>70000</v>
          </cell>
          <cell r="W32">
            <v>10000</v>
          </cell>
          <cell r="X32">
            <v>12000</v>
          </cell>
          <cell r="Y32">
            <v>20000</v>
          </cell>
          <cell r="AE32">
            <v>50000</v>
          </cell>
          <cell r="AF32">
            <v>5000</v>
          </cell>
          <cell r="AO32">
            <v>230780</v>
          </cell>
          <cell r="AP32">
            <v>15</v>
          </cell>
          <cell r="AQ32">
            <v>275800</v>
          </cell>
          <cell r="AR32">
            <v>310600</v>
          </cell>
          <cell r="AS32">
            <v>275800</v>
          </cell>
          <cell r="AT32">
            <v>30.2</v>
          </cell>
          <cell r="AV32">
            <v>8329160</v>
          </cell>
          <cell r="AW32">
            <v>33</v>
          </cell>
          <cell r="AX32">
            <v>4</v>
          </cell>
          <cell r="AY32">
            <v>21.8</v>
          </cell>
          <cell r="AZ32">
            <v>312</v>
          </cell>
          <cell r="BA32">
            <v>5031004</v>
          </cell>
          <cell r="BC32">
            <v>5031004</v>
          </cell>
          <cell r="BD32">
            <v>4527903.600000001</v>
          </cell>
          <cell r="BF32">
            <v>4527903.600000001</v>
          </cell>
          <cell r="BG32">
            <v>55</v>
          </cell>
          <cell r="BH32">
            <v>1356932</v>
          </cell>
          <cell r="BN32">
            <v>1356932</v>
          </cell>
          <cell r="BO32">
            <v>-3674072</v>
          </cell>
          <cell r="BP32">
            <v>-3170971.6000000006</v>
          </cell>
          <cell r="BQ32">
            <v>5</v>
          </cell>
          <cell r="BR32">
            <v>18000</v>
          </cell>
          <cell r="BS32">
            <v>1356932</v>
          </cell>
          <cell r="BT32">
            <v>75385.11111111111</v>
          </cell>
          <cell r="BU32">
            <v>73</v>
          </cell>
          <cell r="BV32">
            <v>1353960</v>
          </cell>
          <cell r="BW32">
            <v>231</v>
          </cell>
          <cell r="BX32">
            <v>73</v>
          </cell>
          <cell r="BY32">
            <v>1353960</v>
          </cell>
          <cell r="BZ32">
            <v>2972</v>
          </cell>
        </row>
        <row r="33">
          <cell r="B33">
            <v>410</v>
          </cell>
          <cell r="C33" t="str">
            <v>男性</v>
          </cell>
          <cell r="D33" t="str">
            <v>課長</v>
          </cell>
          <cell r="E33" t="str">
            <v>社員</v>
          </cell>
          <cell r="F33" t="str">
            <v>総合Ⅰ</v>
          </cell>
          <cell r="G33">
            <v>4</v>
          </cell>
          <cell r="H33" t="str">
            <v>ﾌﾅﾊｼ ﾋﾛﾐﾂ</v>
          </cell>
          <cell r="I33" t="str">
            <v>舟橋　洋充</v>
          </cell>
          <cell r="J33">
            <v>21113</v>
          </cell>
          <cell r="K33">
            <v>29301</v>
          </cell>
          <cell r="L33">
            <v>31778</v>
          </cell>
          <cell r="M33">
            <v>48</v>
          </cell>
          <cell r="N33">
            <v>5</v>
          </cell>
          <cell r="P33">
            <v>26</v>
          </cell>
          <cell r="Q33">
            <v>0</v>
          </cell>
          <cell r="R33">
            <v>451</v>
          </cell>
          <cell r="S33">
            <v>37</v>
          </cell>
          <cell r="T33">
            <v>7</v>
          </cell>
          <cell r="U33">
            <v>272200</v>
          </cell>
          <cell r="V33">
            <v>60000</v>
          </cell>
          <cell r="X33">
            <v>10000</v>
          </cell>
          <cell r="AE33">
            <v>20000</v>
          </cell>
          <cell r="AF33">
            <v>5000</v>
          </cell>
          <cell r="AO33">
            <v>224030</v>
          </cell>
          <cell r="AP33">
            <v>11</v>
          </cell>
          <cell r="AQ33">
            <v>257000</v>
          </cell>
          <cell r="AR33">
            <v>278600</v>
          </cell>
          <cell r="AS33">
            <v>257000</v>
          </cell>
          <cell r="AT33">
            <v>30.2</v>
          </cell>
          <cell r="AV33">
            <v>7761400</v>
          </cell>
          <cell r="AW33">
            <v>29</v>
          </cell>
          <cell r="AX33">
            <v>10</v>
          </cell>
          <cell r="AY33">
            <v>21.8</v>
          </cell>
          <cell r="AZ33">
            <v>312</v>
          </cell>
          <cell r="BA33">
            <v>4883854</v>
          </cell>
          <cell r="BC33">
            <v>4883854</v>
          </cell>
          <cell r="BD33">
            <v>4395468.600000001</v>
          </cell>
          <cell r="BF33">
            <v>4395468.600000001</v>
          </cell>
          <cell r="BG33">
            <v>54</v>
          </cell>
          <cell r="BH33">
            <v>1523556</v>
          </cell>
          <cell r="BN33">
            <v>1523556</v>
          </cell>
          <cell r="BO33">
            <v>-3360298</v>
          </cell>
          <cell r="BP33">
            <v>-2871912.6000000006</v>
          </cell>
          <cell r="BQ33">
            <v>4</v>
          </cell>
          <cell r="BR33">
            <v>16000</v>
          </cell>
          <cell r="BS33">
            <v>1523556</v>
          </cell>
          <cell r="BT33">
            <v>95222.25</v>
          </cell>
          <cell r="BU33">
            <v>91</v>
          </cell>
          <cell r="BV33">
            <v>1511680</v>
          </cell>
          <cell r="BW33">
            <v>231</v>
          </cell>
          <cell r="BX33">
            <v>91</v>
          </cell>
          <cell r="BY33">
            <v>1511680</v>
          </cell>
          <cell r="BZ33">
            <v>11876</v>
          </cell>
        </row>
        <row r="34">
          <cell r="B34">
            <v>415</v>
          </cell>
          <cell r="C34" t="str">
            <v>男性</v>
          </cell>
          <cell r="D34" t="str">
            <v>所長　</v>
          </cell>
          <cell r="E34" t="str">
            <v>社員</v>
          </cell>
          <cell r="F34" t="str">
            <v>総合Ⅰ</v>
          </cell>
          <cell r="G34">
            <v>5</v>
          </cell>
          <cell r="H34" t="str">
            <v>ﾌｼﾞﾏﾂ ｼﾝ</v>
          </cell>
          <cell r="I34" t="str">
            <v>藤松　伸</v>
          </cell>
          <cell r="J34">
            <v>22974</v>
          </cell>
          <cell r="K34">
            <v>29661</v>
          </cell>
          <cell r="L34">
            <v>31778</v>
          </cell>
          <cell r="M34">
            <v>43</v>
          </cell>
          <cell r="N34">
            <v>4</v>
          </cell>
          <cell r="P34">
            <v>25</v>
          </cell>
          <cell r="Q34">
            <v>0</v>
          </cell>
          <cell r="R34">
            <v>500</v>
          </cell>
          <cell r="S34">
            <v>41</v>
          </cell>
          <cell r="T34">
            <v>8</v>
          </cell>
          <cell r="U34">
            <v>285900</v>
          </cell>
          <cell r="V34">
            <v>70000</v>
          </cell>
          <cell r="W34">
            <v>10000</v>
          </cell>
          <cell r="X34">
            <v>4000</v>
          </cell>
          <cell r="AE34">
            <v>20000</v>
          </cell>
          <cell r="AO34">
            <v>223350</v>
          </cell>
          <cell r="AP34">
            <v>16</v>
          </cell>
          <cell r="AQ34">
            <v>271400</v>
          </cell>
          <cell r="AR34">
            <v>306600</v>
          </cell>
          <cell r="AS34">
            <v>271400</v>
          </cell>
          <cell r="AT34">
            <v>30.2</v>
          </cell>
          <cell r="AV34">
            <v>8196280</v>
          </cell>
          <cell r="AW34">
            <v>34</v>
          </cell>
          <cell r="AX34">
            <v>11</v>
          </cell>
          <cell r="AY34">
            <v>20.6</v>
          </cell>
          <cell r="AZ34">
            <v>300</v>
          </cell>
          <cell r="BA34">
            <v>4601010</v>
          </cell>
          <cell r="BC34">
            <v>4601010</v>
          </cell>
          <cell r="BD34">
            <v>4140909</v>
          </cell>
          <cell r="BF34">
            <v>4140909</v>
          </cell>
          <cell r="BG34">
            <v>60</v>
          </cell>
          <cell r="BH34">
            <v>1171005</v>
          </cell>
          <cell r="BN34">
            <v>1171005</v>
          </cell>
          <cell r="BO34">
            <v>-3430005</v>
          </cell>
          <cell r="BP34">
            <v>-2969904</v>
          </cell>
          <cell r="BQ34">
            <v>5</v>
          </cell>
          <cell r="BR34">
            <v>18000</v>
          </cell>
          <cell r="BS34">
            <v>1171005</v>
          </cell>
          <cell r="BT34">
            <v>65055.83333333334</v>
          </cell>
          <cell r="BU34">
            <v>63</v>
          </cell>
          <cell r="BV34">
            <v>1163700</v>
          </cell>
          <cell r="BW34">
            <v>231</v>
          </cell>
          <cell r="BX34">
            <v>63</v>
          </cell>
          <cell r="BY34">
            <v>1163700</v>
          </cell>
          <cell r="BZ34">
            <v>7305</v>
          </cell>
        </row>
        <row r="35">
          <cell r="B35">
            <v>422</v>
          </cell>
          <cell r="C35" t="str">
            <v>男性</v>
          </cell>
          <cell r="D35" t="str">
            <v>室長　　　</v>
          </cell>
          <cell r="E35" t="str">
            <v>社員</v>
          </cell>
          <cell r="F35" t="str">
            <v>総合Ⅰ</v>
          </cell>
          <cell r="G35">
            <v>5</v>
          </cell>
          <cell r="H35" t="str">
            <v>ﾅｶｼﾏ ﾋﾃﾞｵ</v>
          </cell>
          <cell r="I35" t="str">
            <v>中島　英雄</v>
          </cell>
          <cell r="J35">
            <v>21347</v>
          </cell>
          <cell r="K35">
            <v>29677</v>
          </cell>
          <cell r="L35">
            <v>31778</v>
          </cell>
          <cell r="M35">
            <v>47</v>
          </cell>
          <cell r="N35">
            <v>9</v>
          </cell>
          <cell r="P35">
            <v>25</v>
          </cell>
          <cell r="Q35">
            <v>0</v>
          </cell>
          <cell r="R35">
            <v>447</v>
          </cell>
          <cell r="S35">
            <v>37</v>
          </cell>
          <cell r="T35">
            <v>3</v>
          </cell>
          <cell r="U35">
            <v>301760</v>
          </cell>
          <cell r="V35">
            <v>70000</v>
          </cell>
          <cell r="W35">
            <v>10000</v>
          </cell>
          <cell r="X35">
            <v>4000</v>
          </cell>
          <cell r="Y35">
            <v>20000</v>
          </cell>
          <cell r="AE35">
            <v>20000</v>
          </cell>
          <cell r="AF35">
            <v>5000</v>
          </cell>
          <cell r="AO35">
            <v>248480</v>
          </cell>
          <cell r="AP35">
            <v>12</v>
          </cell>
          <cell r="AQ35">
            <v>284500</v>
          </cell>
          <cell r="AR35">
            <v>315100</v>
          </cell>
          <cell r="AS35">
            <v>284500</v>
          </cell>
          <cell r="AT35">
            <v>30.2</v>
          </cell>
          <cell r="AV35">
            <v>8591900</v>
          </cell>
          <cell r="AW35">
            <v>30</v>
          </cell>
          <cell r="AX35">
            <v>6</v>
          </cell>
          <cell r="AY35">
            <v>20.6</v>
          </cell>
          <cell r="AZ35">
            <v>300</v>
          </cell>
          <cell r="BA35">
            <v>5118688</v>
          </cell>
          <cell r="BC35">
            <v>5118688</v>
          </cell>
          <cell r="BD35">
            <v>4606819.2</v>
          </cell>
          <cell r="BF35">
            <v>4606819.2</v>
          </cell>
          <cell r="BG35">
            <v>59</v>
          </cell>
          <cell r="BH35">
            <v>1669027</v>
          </cell>
          <cell r="BN35">
            <v>1669027</v>
          </cell>
          <cell r="BO35">
            <v>-3449661</v>
          </cell>
          <cell r="BP35">
            <v>-2937792.2</v>
          </cell>
          <cell r="BQ35">
            <v>5</v>
          </cell>
          <cell r="BR35">
            <v>18000</v>
          </cell>
          <cell r="BS35">
            <v>1669027</v>
          </cell>
          <cell r="BT35">
            <v>92723.72222222222</v>
          </cell>
          <cell r="BU35">
            <v>89</v>
          </cell>
          <cell r="BV35">
            <v>1661940</v>
          </cell>
          <cell r="BW35">
            <v>231</v>
          </cell>
          <cell r="BX35">
            <v>89</v>
          </cell>
          <cell r="BY35">
            <v>1661940</v>
          </cell>
          <cell r="BZ35">
            <v>7087</v>
          </cell>
        </row>
        <row r="36">
          <cell r="B36">
            <v>428</v>
          </cell>
          <cell r="C36" t="str">
            <v>男性</v>
          </cell>
          <cell r="D36" t="str">
            <v>主任</v>
          </cell>
          <cell r="E36" t="str">
            <v>社員</v>
          </cell>
          <cell r="F36" t="str">
            <v>総合Ⅰ</v>
          </cell>
          <cell r="G36">
            <v>3</v>
          </cell>
          <cell r="H36" t="str">
            <v>ﾅｶﾞﾅﾜ ﾕｽﾞﾙ</v>
          </cell>
          <cell r="I36" t="str">
            <v>長縄　譲</v>
          </cell>
          <cell r="J36">
            <v>21074</v>
          </cell>
          <cell r="K36">
            <v>29878</v>
          </cell>
          <cell r="L36">
            <v>31778</v>
          </cell>
          <cell r="M36">
            <v>48</v>
          </cell>
          <cell r="N36">
            <v>6</v>
          </cell>
          <cell r="P36">
            <v>24</v>
          </cell>
          <cell r="Q36">
            <v>5</v>
          </cell>
          <cell r="R36">
            <v>431</v>
          </cell>
          <cell r="S36">
            <v>35</v>
          </cell>
          <cell r="T36">
            <v>11</v>
          </cell>
          <cell r="U36">
            <v>285460</v>
          </cell>
          <cell r="V36">
            <v>10000</v>
          </cell>
          <cell r="Y36">
            <v>20000</v>
          </cell>
          <cell r="AA36">
            <v>30000</v>
          </cell>
          <cell r="AB36">
            <v>10000</v>
          </cell>
          <cell r="AE36">
            <v>20000</v>
          </cell>
          <cell r="AF36">
            <v>5000</v>
          </cell>
          <cell r="AO36">
            <v>242280</v>
          </cell>
          <cell r="AP36">
            <v>11</v>
          </cell>
          <cell r="AQ36">
            <v>275300</v>
          </cell>
          <cell r="AR36">
            <v>301200</v>
          </cell>
          <cell r="AS36">
            <v>275300</v>
          </cell>
          <cell r="AT36">
            <v>30.2</v>
          </cell>
          <cell r="AV36">
            <v>8314060</v>
          </cell>
          <cell r="AW36">
            <v>29</v>
          </cell>
          <cell r="AX36">
            <v>9</v>
          </cell>
          <cell r="AY36">
            <v>19.9</v>
          </cell>
          <cell r="AZ36">
            <v>293</v>
          </cell>
          <cell r="BA36">
            <v>4821372</v>
          </cell>
          <cell r="BC36">
            <v>4821372</v>
          </cell>
          <cell r="BD36">
            <v>4339234.8</v>
          </cell>
          <cell r="BF36">
            <v>4339234.8</v>
          </cell>
          <cell r="BG36">
            <v>68</v>
          </cell>
          <cell r="BH36">
            <v>1605182</v>
          </cell>
          <cell r="BN36">
            <v>1605182</v>
          </cell>
          <cell r="BO36">
            <v>-3216190</v>
          </cell>
          <cell r="BP36">
            <v>-2734052.8</v>
          </cell>
          <cell r="BQ36">
            <v>3</v>
          </cell>
          <cell r="BR36">
            <v>12000</v>
          </cell>
          <cell r="BS36">
            <v>1605182</v>
          </cell>
          <cell r="BT36">
            <v>133765.16666666666</v>
          </cell>
          <cell r="BU36">
            <v>120</v>
          </cell>
          <cell r="BV36">
            <v>1513440</v>
          </cell>
          <cell r="BW36">
            <v>231</v>
          </cell>
          <cell r="BX36">
            <v>120</v>
          </cell>
          <cell r="BY36">
            <v>1513440</v>
          </cell>
          <cell r="BZ36">
            <v>91742</v>
          </cell>
        </row>
        <row r="37">
          <cell r="B37">
            <v>436</v>
          </cell>
          <cell r="C37" t="str">
            <v>男性</v>
          </cell>
          <cell r="D37" t="str">
            <v>主任</v>
          </cell>
          <cell r="E37" t="str">
            <v>社員</v>
          </cell>
          <cell r="F37" t="str">
            <v>総合Ⅰ</v>
          </cell>
          <cell r="G37">
            <v>4</v>
          </cell>
          <cell r="H37" t="str">
            <v>ｻﾄｳ ﾏｻｼ</v>
          </cell>
          <cell r="I37" t="str">
            <v>佐藤　昌司</v>
          </cell>
          <cell r="J37">
            <v>23372</v>
          </cell>
          <cell r="K37">
            <v>30025</v>
          </cell>
          <cell r="L37">
            <v>31778</v>
          </cell>
          <cell r="M37">
            <v>42</v>
          </cell>
          <cell r="N37">
            <v>3</v>
          </cell>
          <cell r="P37">
            <v>24</v>
          </cell>
          <cell r="Q37">
            <v>0</v>
          </cell>
          <cell r="R37">
            <v>501</v>
          </cell>
          <cell r="S37">
            <v>41</v>
          </cell>
          <cell r="T37">
            <v>9</v>
          </cell>
          <cell r="U37">
            <v>269275</v>
          </cell>
          <cell r="V37">
            <v>60000</v>
          </cell>
          <cell r="X37">
            <v>4000</v>
          </cell>
          <cell r="Y37">
            <v>20000</v>
          </cell>
          <cell r="AE37">
            <v>20000</v>
          </cell>
          <cell r="AF37">
            <v>5000</v>
          </cell>
          <cell r="AO37">
            <v>224150</v>
          </cell>
          <cell r="AP37">
            <v>17</v>
          </cell>
          <cell r="AQ37">
            <v>275200</v>
          </cell>
          <cell r="AR37">
            <v>313900</v>
          </cell>
          <cell r="AS37">
            <v>275200</v>
          </cell>
          <cell r="AT37">
            <v>30.2</v>
          </cell>
          <cell r="AV37">
            <v>8311040</v>
          </cell>
          <cell r="AW37">
            <v>35</v>
          </cell>
          <cell r="AX37">
            <v>12</v>
          </cell>
          <cell r="AY37">
            <v>19.4</v>
          </cell>
          <cell r="AZ37">
            <v>288</v>
          </cell>
          <cell r="BA37">
            <v>4348510</v>
          </cell>
          <cell r="BC37">
            <v>4348510</v>
          </cell>
          <cell r="BD37">
            <v>3913659</v>
          </cell>
          <cell r="BF37">
            <v>3913659</v>
          </cell>
          <cell r="BG37">
            <v>65</v>
          </cell>
          <cell r="BH37">
            <v>1103133</v>
          </cell>
          <cell r="BN37">
            <v>1103133</v>
          </cell>
          <cell r="BO37">
            <v>-3245377</v>
          </cell>
          <cell r="BP37">
            <v>-2810526</v>
          </cell>
          <cell r="BQ37">
            <v>4</v>
          </cell>
          <cell r="BR37">
            <v>16000</v>
          </cell>
          <cell r="BS37">
            <v>1103133</v>
          </cell>
          <cell r="BT37">
            <v>68945.8125</v>
          </cell>
          <cell r="BU37">
            <v>67</v>
          </cell>
          <cell r="BV37">
            <v>1101920</v>
          </cell>
          <cell r="BW37">
            <v>231</v>
          </cell>
          <cell r="BX37">
            <v>67</v>
          </cell>
          <cell r="BY37">
            <v>1101920</v>
          </cell>
          <cell r="BZ37">
            <v>1213</v>
          </cell>
        </row>
        <row r="38">
          <cell r="B38">
            <v>450</v>
          </cell>
          <cell r="C38" t="str">
            <v>男性</v>
          </cell>
          <cell r="D38" t="str">
            <v>所長</v>
          </cell>
          <cell r="E38" t="str">
            <v>社員</v>
          </cell>
          <cell r="F38" t="str">
            <v>総合Ⅰ</v>
          </cell>
          <cell r="G38">
            <v>5</v>
          </cell>
          <cell r="H38" t="str">
            <v>ﾅｶﾑﾗ ﾖｼﾉﾘ</v>
          </cell>
          <cell r="I38" t="str">
            <v>中村　好則</v>
          </cell>
          <cell r="J38">
            <v>22480</v>
          </cell>
          <cell r="K38">
            <v>30756</v>
          </cell>
          <cell r="L38">
            <v>31778</v>
          </cell>
          <cell r="M38">
            <v>44</v>
          </cell>
          <cell r="N38">
            <v>8</v>
          </cell>
          <cell r="P38">
            <v>22</v>
          </cell>
          <cell r="Q38">
            <v>0</v>
          </cell>
          <cell r="R38">
            <v>448</v>
          </cell>
          <cell r="S38">
            <v>37</v>
          </cell>
          <cell r="T38">
            <v>4</v>
          </cell>
          <cell r="U38">
            <v>285900</v>
          </cell>
          <cell r="V38">
            <v>70000</v>
          </cell>
          <cell r="W38">
            <v>10000</v>
          </cell>
          <cell r="X38">
            <v>12000</v>
          </cell>
          <cell r="Y38">
            <v>20000</v>
          </cell>
          <cell r="AE38">
            <v>20000</v>
          </cell>
          <cell r="AF38">
            <v>5000</v>
          </cell>
          <cell r="AO38">
            <v>237450</v>
          </cell>
          <cell r="AP38">
            <v>15</v>
          </cell>
          <cell r="AQ38">
            <v>282500</v>
          </cell>
          <cell r="AR38">
            <v>319600</v>
          </cell>
          <cell r="AS38">
            <v>282500</v>
          </cell>
          <cell r="AT38">
            <v>30.2</v>
          </cell>
          <cell r="AV38">
            <v>8531500</v>
          </cell>
          <cell r="AW38">
            <v>33</v>
          </cell>
          <cell r="AX38">
            <v>7</v>
          </cell>
          <cell r="AY38">
            <v>17</v>
          </cell>
          <cell r="AZ38">
            <v>264</v>
          </cell>
          <cell r="BA38">
            <v>4036650</v>
          </cell>
          <cell r="BC38">
            <v>4036650</v>
          </cell>
          <cell r="BD38">
            <v>3632985</v>
          </cell>
          <cell r="BF38">
            <v>3632985</v>
          </cell>
          <cell r="BG38">
            <v>70</v>
          </cell>
          <cell r="BH38">
            <v>1333436</v>
          </cell>
          <cell r="BN38">
            <v>1333436</v>
          </cell>
          <cell r="BO38">
            <v>-2703214</v>
          </cell>
          <cell r="BP38">
            <v>-2299549</v>
          </cell>
          <cell r="BQ38">
            <v>5</v>
          </cell>
          <cell r="BR38">
            <v>18000</v>
          </cell>
          <cell r="BS38">
            <v>1333436</v>
          </cell>
          <cell r="BT38">
            <v>74079.77777777778</v>
          </cell>
          <cell r="BU38">
            <v>71</v>
          </cell>
          <cell r="BV38">
            <v>1315800</v>
          </cell>
          <cell r="BW38">
            <v>231</v>
          </cell>
          <cell r="BX38">
            <v>71</v>
          </cell>
          <cell r="BY38">
            <v>1315800</v>
          </cell>
          <cell r="BZ38">
            <v>17636</v>
          </cell>
        </row>
        <row r="39">
          <cell r="B39">
            <v>459</v>
          </cell>
          <cell r="C39" t="str">
            <v>男性</v>
          </cell>
          <cell r="D39" t="str">
            <v>課長</v>
          </cell>
          <cell r="E39" t="str">
            <v>社員</v>
          </cell>
          <cell r="F39" t="str">
            <v>総合Ⅰ</v>
          </cell>
          <cell r="G39">
            <v>4</v>
          </cell>
          <cell r="H39" t="str">
            <v>ｵｶ ﾃﾙﾕｷ</v>
          </cell>
          <cell r="I39" t="str">
            <v>岡　輝行</v>
          </cell>
          <cell r="J39">
            <v>21912</v>
          </cell>
          <cell r="K39">
            <v>30895</v>
          </cell>
          <cell r="L39">
            <v>31778</v>
          </cell>
          <cell r="M39">
            <v>46</v>
          </cell>
          <cell r="N39">
            <v>3</v>
          </cell>
          <cell r="P39">
            <v>21</v>
          </cell>
          <cell r="Q39">
            <v>8</v>
          </cell>
          <cell r="R39">
            <v>425</v>
          </cell>
          <cell r="S39">
            <v>35</v>
          </cell>
          <cell r="T39">
            <v>5</v>
          </cell>
          <cell r="U39">
            <v>271225</v>
          </cell>
          <cell r="V39">
            <v>60000</v>
          </cell>
          <cell r="X39">
            <v>12000</v>
          </cell>
          <cell r="Y39">
            <v>20000</v>
          </cell>
          <cell r="AE39">
            <v>51080</v>
          </cell>
          <cell r="AF39">
            <v>5000</v>
          </cell>
          <cell r="AO39">
            <v>219450</v>
          </cell>
          <cell r="AP39">
            <v>13</v>
          </cell>
          <cell r="AQ39">
            <v>258500</v>
          </cell>
          <cell r="AR39">
            <v>283900</v>
          </cell>
          <cell r="AS39">
            <v>258500</v>
          </cell>
          <cell r="AT39">
            <v>30.2</v>
          </cell>
          <cell r="AV39">
            <v>7806700</v>
          </cell>
          <cell r="AW39">
            <v>31</v>
          </cell>
          <cell r="AX39">
            <v>12</v>
          </cell>
          <cell r="AY39">
            <v>16.6</v>
          </cell>
          <cell r="AZ39">
            <v>260</v>
          </cell>
          <cell r="BA39">
            <v>3642870.0000000005</v>
          </cell>
          <cell r="BC39">
            <v>3642870.0000000005</v>
          </cell>
          <cell r="BD39">
            <v>3278583</v>
          </cell>
          <cell r="BF39">
            <v>3278583</v>
          </cell>
          <cell r="BG39">
            <v>76</v>
          </cell>
          <cell r="BH39">
            <v>1290523</v>
          </cell>
          <cell r="BN39">
            <v>1290523</v>
          </cell>
          <cell r="BO39">
            <v>-2352347.0000000005</v>
          </cell>
          <cell r="BP39">
            <v>-1988060</v>
          </cell>
          <cell r="BQ39">
            <v>4</v>
          </cell>
          <cell r="BR39">
            <v>16000</v>
          </cell>
          <cell r="BS39">
            <v>1290523</v>
          </cell>
          <cell r="BT39">
            <v>80657.6875</v>
          </cell>
          <cell r="BU39">
            <v>78</v>
          </cell>
          <cell r="BV39">
            <v>1288640</v>
          </cell>
          <cell r="BW39">
            <v>231</v>
          </cell>
          <cell r="BX39">
            <v>78</v>
          </cell>
          <cell r="BY39">
            <v>1288640</v>
          </cell>
          <cell r="BZ39">
            <v>1883</v>
          </cell>
        </row>
        <row r="40">
          <cell r="B40">
            <v>461</v>
          </cell>
          <cell r="C40" t="str">
            <v>男性</v>
          </cell>
          <cell r="D40" t="str">
            <v>取締役部長　</v>
          </cell>
          <cell r="E40" t="str">
            <v>社員</v>
          </cell>
          <cell r="F40" t="str">
            <v>総合Ⅰ</v>
          </cell>
          <cell r="G40">
            <v>5</v>
          </cell>
          <cell r="H40" t="str">
            <v>ｻﾀｹ ﾄｼﾔ</v>
          </cell>
          <cell r="I40" t="str">
            <v>佐竹　俊哉</v>
          </cell>
          <cell r="J40">
            <v>22864</v>
          </cell>
          <cell r="K40">
            <v>31121</v>
          </cell>
          <cell r="L40">
            <v>31778</v>
          </cell>
          <cell r="M40">
            <v>43</v>
          </cell>
          <cell r="N40">
            <v>7</v>
          </cell>
          <cell r="P40">
            <v>21</v>
          </cell>
          <cell r="Q40">
            <v>0</v>
          </cell>
          <cell r="R40">
            <v>449</v>
          </cell>
          <cell r="S40">
            <v>37</v>
          </cell>
          <cell r="T40">
            <v>5</v>
          </cell>
          <cell r="U40">
            <v>304200</v>
          </cell>
          <cell r="V40">
            <v>80000</v>
          </cell>
          <cell r="W40">
            <v>20000</v>
          </cell>
          <cell r="X40">
            <v>12000</v>
          </cell>
          <cell r="Y40">
            <v>20000</v>
          </cell>
          <cell r="AD40">
            <v>20000</v>
          </cell>
          <cell r="AF40">
            <v>5000</v>
          </cell>
          <cell r="AO40">
            <v>249250</v>
          </cell>
          <cell r="AP40">
            <v>16</v>
          </cell>
          <cell r="AQ40">
            <v>297300</v>
          </cell>
          <cell r="AR40">
            <v>342200</v>
          </cell>
          <cell r="AS40">
            <v>297300</v>
          </cell>
          <cell r="AT40">
            <v>30.2</v>
          </cell>
          <cell r="AV40">
            <v>8978460</v>
          </cell>
          <cell r="AW40">
            <v>34</v>
          </cell>
          <cell r="AX40">
            <v>8</v>
          </cell>
          <cell r="AY40">
            <v>15.8</v>
          </cell>
          <cell r="AZ40">
            <v>252</v>
          </cell>
          <cell r="BA40">
            <v>3938150</v>
          </cell>
          <cell r="BC40">
            <v>3938150</v>
          </cell>
          <cell r="BD40">
            <v>3544335</v>
          </cell>
          <cell r="BF40">
            <v>3544335</v>
          </cell>
          <cell r="BG40">
            <v>77</v>
          </cell>
          <cell r="BH40">
            <v>1314764</v>
          </cell>
          <cell r="BN40">
            <v>1314764</v>
          </cell>
          <cell r="BO40">
            <v>-2623386</v>
          </cell>
          <cell r="BP40">
            <v>-2229571</v>
          </cell>
          <cell r="BQ40">
            <v>5</v>
          </cell>
          <cell r="BR40">
            <v>18000</v>
          </cell>
          <cell r="BS40">
            <v>1314764</v>
          </cell>
          <cell r="BT40">
            <v>73042.44444444444</v>
          </cell>
          <cell r="BU40">
            <v>70</v>
          </cell>
          <cell r="BV40">
            <v>1296720</v>
          </cell>
          <cell r="BW40">
            <v>231</v>
          </cell>
          <cell r="BX40">
            <v>70</v>
          </cell>
          <cell r="BY40">
            <v>1296720</v>
          </cell>
          <cell r="BZ40">
            <v>18044</v>
          </cell>
        </row>
        <row r="41">
          <cell r="B41">
            <v>465</v>
          </cell>
          <cell r="C41" t="str">
            <v>男性</v>
          </cell>
          <cell r="D41" t="str">
            <v>主任</v>
          </cell>
          <cell r="E41" t="str">
            <v>社員</v>
          </cell>
          <cell r="F41" t="str">
            <v>総合Ⅰ</v>
          </cell>
          <cell r="G41">
            <v>4</v>
          </cell>
          <cell r="H41" t="str">
            <v>ｲﾄｳ ﾏｻﾉﾘ</v>
          </cell>
          <cell r="I41" t="str">
            <v>伊藤　雅教</v>
          </cell>
          <cell r="J41">
            <v>24559</v>
          </cell>
          <cell r="K41">
            <v>31121</v>
          </cell>
          <cell r="L41">
            <v>31778</v>
          </cell>
          <cell r="M41">
            <v>39</v>
          </cell>
          <cell r="N41">
            <v>0</v>
          </cell>
          <cell r="P41">
            <v>21</v>
          </cell>
          <cell r="Q41">
            <v>0</v>
          </cell>
          <cell r="R41">
            <v>504</v>
          </cell>
          <cell r="S41">
            <v>42</v>
          </cell>
          <cell r="T41">
            <v>0</v>
          </cell>
          <cell r="U41">
            <v>256600</v>
          </cell>
          <cell r="V41">
            <v>60000</v>
          </cell>
          <cell r="X41">
            <v>8000</v>
          </cell>
          <cell r="Y41">
            <v>20000</v>
          </cell>
          <cell r="AE41">
            <v>20000</v>
          </cell>
          <cell r="AF41">
            <v>5000</v>
          </cell>
          <cell r="AO41">
            <v>213200</v>
          </cell>
          <cell r="AP41">
            <v>20</v>
          </cell>
          <cell r="AQ41">
            <v>273200</v>
          </cell>
          <cell r="AR41">
            <v>316800</v>
          </cell>
          <cell r="AS41">
            <v>273200</v>
          </cell>
          <cell r="AT41">
            <v>30.2</v>
          </cell>
          <cell r="AV41">
            <v>8250640</v>
          </cell>
          <cell r="AW41">
            <v>39</v>
          </cell>
          <cell r="AX41">
            <v>3</v>
          </cell>
          <cell r="AY41">
            <v>15.8</v>
          </cell>
          <cell r="AZ41">
            <v>252</v>
          </cell>
          <cell r="BA41">
            <v>3368560</v>
          </cell>
          <cell r="BC41">
            <v>3368560</v>
          </cell>
          <cell r="BD41">
            <v>3031704</v>
          </cell>
          <cell r="BF41">
            <v>3031704</v>
          </cell>
          <cell r="BG41">
            <v>78</v>
          </cell>
          <cell r="BH41">
            <v>861614</v>
          </cell>
          <cell r="BN41">
            <v>861614</v>
          </cell>
          <cell r="BO41">
            <v>-2506946</v>
          </cell>
          <cell r="BP41">
            <v>-2170090</v>
          </cell>
          <cell r="BQ41">
            <v>4</v>
          </cell>
          <cell r="BR41">
            <v>16000</v>
          </cell>
          <cell r="BS41">
            <v>861614</v>
          </cell>
          <cell r="BT41">
            <v>53850.875</v>
          </cell>
          <cell r="BU41">
            <v>52</v>
          </cell>
          <cell r="BV41">
            <v>849920</v>
          </cell>
          <cell r="BW41">
            <v>231</v>
          </cell>
          <cell r="BX41">
            <v>52</v>
          </cell>
          <cell r="BY41">
            <v>849920</v>
          </cell>
          <cell r="BZ41">
            <v>11694</v>
          </cell>
        </row>
        <row r="42">
          <cell r="B42">
            <v>479</v>
          </cell>
          <cell r="C42" t="str">
            <v>女性</v>
          </cell>
          <cell r="E42" t="str">
            <v>社員</v>
          </cell>
          <cell r="F42" t="str">
            <v>一般Ⅱ</v>
          </cell>
          <cell r="G42">
            <v>1</v>
          </cell>
          <cell r="H42" t="str">
            <v>ｽｶﾞﾜﾗ ﾕﾐｺ</v>
          </cell>
          <cell r="I42" t="str">
            <v>菅原　百美子　</v>
          </cell>
          <cell r="J42">
            <v>18097</v>
          </cell>
          <cell r="K42">
            <v>31341</v>
          </cell>
          <cell r="L42">
            <v>32021</v>
          </cell>
          <cell r="M42">
            <v>56</v>
          </cell>
          <cell r="N42">
            <v>8</v>
          </cell>
          <cell r="P42">
            <v>20</v>
          </cell>
          <cell r="Q42">
            <v>5</v>
          </cell>
          <cell r="R42">
            <v>285</v>
          </cell>
          <cell r="S42">
            <v>23</v>
          </cell>
          <cell r="T42">
            <v>9</v>
          </cell>
          <cell r="U42">
            <v>206000</v>
          </cell>
          <cell r="AE42">
            <v>20000</v>
          </cell>
          <cell r="AO42">
            <v>168010</v>
          </cell>
          <cell r="AP42">
            <v>3</v>
          </cell>
          <cell r="AQ42">
            <v>177000</v>
          </cell>
          <cell r="AR42">
            <v>178300</v>
          </cell>
          <cell r="AS42">
            <v>177000</v>
          </cell>
          <cell r="AT42">
            <v>19.100000000000012</v>
          </cell>
          <cell r="AV42">
            <v>3380700.0000000023</v>
          </cell>
          <cell r="AW42">
            <v>21</v>
          </cell>
          <cell r="AX42">
            <v>7</v>
          </cell>
          <cell r="AY42">
            <v>15.1</v>
          </cell>
          <cell r="AZ42">
            <v>245</v>
          </cell>
          <cell r="BA42">
            <v>2536951</v>
          </cell>
          <cell r="BC42">
            <v>2536951</v>
          </cell>
          <cell r="BD42">
            <v>1997078.8666666672</v>
          </cell>
          <cell r="BF42">
            <v>1997078.8666666672</v>
          </cell>
          <cell r="BG42">
            <v>124</v>
          </cell>
          <cell r="BH42">
            <v>1001419</v>
          </cell>
          <cell r="BN42">
            <v>1001419</v>
          </cell>
          <cell r="BO42">
            <v>-1535532</v>
          </cell>
          <cell r="BP42">
            <v>-995659.8666666672</v>
          </cell>
          <cell r="BQ42">
            <v>1</v>
          </cell>
          <cell r="BR42">
            <v>6000</v>
          </cell>
          <cell r="BS42">
            <v>1001419</v>
          </cell>
          <cell r="BT42">
            <v>166903.16666666666</v>
          </cell>
          <cell r="BU42">
            <v>120</v>
          </cell>
          <cell r="BV42">
            <v>756720</v>
          </cell>
          <cell r="BW42">
            <v>223</v>
          </cell>
          <cell r="BX42">
            <v>120</v>
          </cell>
          <cell r="BY42">
            <v>756720</v>
          </cell>
          <cell r="BZ42">
            <v>244699</v>
          </cell>
        </row>
        <row r="43">
          <cell r="B43">
            <v>481</v>
          </cell>
          <cell r="C43" t="str">
            <v>男性</v>
          </cell>
          <cell r="D43" t="str">
            <v>課長</v>
          </cell>
          <cell r="E43" t="str">
            <v>社員</v>
          </cell>
          <cell r="F43" t="str">
            <v>総合Ⅰ</v>
          </cell>
          <cell r="G43">
            <v>4</v>
          </cell>
          <cell r="H43" t="str">
            <v>ﾀｹﾀﾞ ﾋﾄｼ</v>
          </cell>
          <cell r="I43" t="str">
            <v>武田　仁司</v>
          </cell>
          <cell r="J43">
            <v>17765</v>
          </cell>
          <cell r="K43">
            <v>31468</v>
          </cell>
          <cell r="L43">
            <v>31778</v>
          </cell>
          <cell r="M43">
            <v>57</v>
          </cell>
          <cell r="N43">
            <v>7</v>
          </cell>
          <cell r="P43">
            <v>20</v>
          </cell>
          <cell r="Q43">
            <v>1</v>
          </cell>
          <cell r="R43">
            <v>270</v>
          </cell>
          <cell r="S43">
            <v>22</v>
          </cell>
          <cell r="T43">
            <v>6</v>
          </cell>
          <cell r="U43">
            <v>339475</v>
          </cell>
          <cell r="V43">
            <v>60000</v>
          </cell>
          <cell r="Y43">
            <v>20000</v>
          </cell>
          <cell r="AC43">
            <v>35000</v>
          </cell>
          <cell r="AE43">
            <v>29878</v>
          </cell>
          <cell r="AF43">
            <v>5000</v>
          </cell>
          <cell r="AO43">
            <v>276570</v>
          </cell>
          <cell r="AP43">
            <v>2</v>
          </cell>
          <cell r="AQ43">
            <v>282600</v>
          </cell>
          <cell r="AR43">
            <v>287700</v>
          </cell>
          <cell r="AS43">
            <v>282600</v>
          </cell>
          <cell r="AT43">
            <v>17.60000000000001</v>
          </cell>
          <cell r="AV43">
            <v>4973760.000000003</v>
          </cell>
          <cell r="AW43">
            <v>20</v>
          </cell>
          <cell r="AX43">
            <v>8</v>
          </cell>
          <cell r="AY43">
            <v>14.7</v>
          </cell>
          <cell r="AZ43">
            <v>241</v>
          </cell>
          <cell r="BA43">
            <v>4065579</v>
          </cell>
          <cell r="BC43">
            <v>4065579</v>
          </cell>
          <cell r="BD43">
            <v>2918735.4000000004</v>
          </cell>
          <cell r="BF43">
            <v>2918735.4000000004</v>
          </cell>
          <cell r="BG43">
            <v>84</v>
          </cell>
          <cell r="BH43">
            <v>1662377</v>
          </cell>
          <cell r="BN43">
            <v>1662377</v>
          </cell>
          <cell r="BO43">
            <v>-2403202</v>
          </cell>
          <cell r="BP43">
            <v>-1256358.4000000004</v>
          </cell>
          <cell r="BQ43">
            <v>4</v>
          </cell>
          <cell r="BR43">
            <v>16000</v>
          </cell>
          <cell r="BS43">
            <v>1662377</v>
          </cell>
          <cell r="BT43">
            <v>103898.5625</v>
          </cell>
          <cell r="BU43">
            <v>99</v>
          </cell>
          <cell r="BV43">
            <v>1650080</v>
          </cell>
          <cell r="BW43">
            <v>231</v>
          </cell>
          <cell r="BX43">
            <v>99</v>
          </cell>
          <cell r="BY43">
            <v>1650080</v>
          </cell>
          <cell r="BZ43">
            <v>12297</v>
          </cell>
        </row>
        <row r="44">
          <cell r="B44">
            <v>483</v>
          </cell>
          <cell r="C44" t="str">
            <v>男性</v>
          </cell>
          <cell r="E44" t="str">
            <v>社員</v>
          </cell>
          <cell r="F44" t="str">
            <v>一般Ⅰ</v>
          </cell>
          <cell r="G44">
            <v>2</v>
          </cell>
          <cell r="H44" t="str">
            <v>ｶﾜﾑﾗ ﾋﾛｼ</v>
          </cell>
          <cell r="I44" t="str">
            <v>河村　博</v>
          </cell>
          <cell r="J44">
            <v>23199</v>
          </cell>
          <cell r="K44">
            <v>31486</v>
          </cell>
          <cell r="L44">
            <v>31778</v>
          </cell>
          <cell r="M44">
            <v>42</v>
          </cell>
          <cell r="N44">
            <v>8</v>
          </cell>
          <cell r="P44">
            <v>20</v>
          </cell>
          <cell r="Q44">
            <v>0</v>
          </cell>
          <cell r="R44">
            <v>448</v>
          </cell>
          <cell r="S44">
            <v>37</v>
          </cell>
          <cell r="T44">
            <v>4</v>
          </cell>
          <cell r="U44">
            <v>238910</v>
          </cell>
          <cell r="X44">
            <v>2000</v>
          </cell>
          <cell r="Y44">
            <v>20000</v>
          </cell>
          <cell r="AE44">
            <v>20000</v>
          </cell>
          <cell r="AO44">
            <v>202300</v>
          </cell>
          <cell r="AP44">
            <v>17</v>
          </cell>
          <cell r="AQ44">
            <v>253300</v>
          </cell>
          <cell r="AR44">
            <v>283300</v>
          </cell>
          <cell r="AS44">
            <v>253300</v>
          </cell>
          <cell r="AT44">
            <v>30.2</v>
          </cell>
          <cell r="AV44">
            <v>7649660</v>
          </cell>
          <cell r="AW44">
            <v>35</v>
          </cell>
          <cell r="AX44">
            <v>7</v>
          </cell>
          <cell r="AY44">
            <v>14.6</v>
          </cell>
          <cell r="AZ44">
            <v>240</v>
          </cell>
          <cell r="BA44">
            <v>2953580</v>
          </cell>
          <cell r="BC44">
            <v>2953580</v>
          </cell>
          <cell r="BD44">
            <v>2067506.0000000002</v>
          </cell>
          <cell r="BF44">
            <v>2067506.0000000002</v>
          </cell>
          <cell r="BG44">
            <v>86</v>
          </cell>
          <cell r="BH44">
            <v>1000718</v>
          </cell>
          <cell r="BN44">
            <v>1000718</v>
          </cell>
          <cell r="BO44">
            <v>-1952862</v>
          </cell>
          <cell r="BP44">
            <v>-1066788.0000000002</v>
          </cell>
          <cell r="BQ44">
            <v>2</v>
          </cell>
          <cell r="BR44">
            <v>9000</v>
          </cell>
          <cell r="BS44">
            <v>1000718</v>
          </cell>
          <cell r="BT44">
            <v>111190.88888888889</v>
          </cell>
          <cell r="BU44">
            <v>106</v>
          </cell>
          <cell r="BV44">
            <v>996750</v>
          </cell>
          <cell r="BW44">
            <v>231</v>
          </cell>
          <cell r="BX44">
            <v>106</v>
          </cell>
          <cell r="BY44">
            <v>996750</v>
          </cell>
          <cell r="BZ44">
            <v>3968</v>
          </cell>
        </row>
        <row r="45">
          <cell r="B45">
            <v>486</v>
          </cell>
          <cell r="C45" t="str">
            <v>男性</v>
          </cell>
          <cell r="E45" t="str">
            <v>社員</v>
          </cell>
          <cell r="F45" t="str">
            <v>総合Ⅰ</v>
          </cell>
          <cell r="G45">
            <v>3</v>
          </cell>
          <cell r="H45" t="str">
            <v>ｲﾃﾞ ﾘｭｳｲﾁ</v>
          </cell>
          <cell r="I45" t="str">
            <v>井出　隆市</v>
          </cell>
          <cell r="J45">
            <v>24819</v>
          </cell>
          <cell r="K45">
            <v>31486</v>
          </cell>
          <cell r="L45">
            <v>31778</v>
          </cell>
          <cell r="M45">
            <v>38</v>
          </cell>
          <cell r="N45">
            <v>3</v>
          </cell>
          <cell r="P45">
            <v>20</v>
          </cell>
          <cell r="Q45">
            <v>0</v>
          </cell>
          <cell r="R45">
            <v>501</v>
          </cell>
          <cell r="S45">
            <v>41</v>
          </cell>
          <cell r="T45">
            <v>9</v>
          </cell>
          <cell r="U45">
            <v>257380</v>
          </cell>
          <cell r="V45">
            <v>10000</v>
          </cell>
          <cell r="AA45">
            <v>30000</v>
          </cell>
          <cell r="AB45">
            <v>10000</v>
          </cell>
          <cell r="AE45">
            <v>50750</v>
          </cell>
          <cell r="AF45">
            <v>5000</v>
          </cell>
          <cell r="AO45">
            <v>217300</v>
          </cell>
          <cell r="AP45">
            <v>21</v>
          </cell>
          <cell r="AQ45">
            <v>280300</v>
          </cell>
          <cell r="AR45">
            <v>329400</v>
          </cell>
          <cell r="AS45">
            <v>280300</v>
          </cell>
          <cell r="AT45">
            <v>30.2</v>
          </cell>
          <cell r="AV45">
            <v>8465060</v>
          </cell>
          <cell r="AW45">
            <v>39</v>
          </cell>
          <cell r="AX45">
            <v>12</v>
          </cell>
          <cell r="AY45">
            <v>14.6</v>
          </cell>
          <cell r="AZ45">
            <v>240</v>
          </cell>
          <cell r="BA45">
            <v>3172580</v>
          </cell>
          <cell r="BC45">
            <v>3172580</v>
          </cell>
          <cell r="BD45">
            <v>2220806</v>
          </cell>
          <cell r="BF45">
            <v>2220806</v>
          </cell>
          <cell r="BG45">
            <v>89</v>
          </cell>
          <cell r="BH45">
            <v>819550</v>
          </cell>
          <cell r="BN45">
            <v>819550</v>
          </cell>
          <cell r="BO45">
            <v>-2353030</v>
          </cell>
          <cell r="BP45">
            <v>-1401256</v>
          </cell>
          <cell r="BQ45">
            <v>3</v>
          </cell>
          <cell r="BR45">
            <v>12000</v>
          </cell>
          <cell r="BS45">
            <v>819550</v>
          </cell>
          <cell r="BT45">
            <v>68295.83333333333</v>
          </cell>
          <cell r="BU45">
            <v>66</v>
          </cell>
          <cell r="BV45">
            <v>813720</v>
          </cell>
          <cell r="BW45">
            <v>231</v>
          </cell>
          <cell r="BX45">
            <v>66</v>
          </cell>
          <cell r="BY45">
            <v>813720</v>
          </cell>
          <cell r="BZ45">
            <v>5830</v>
          </cell>
        </row>
        <row r="46">
          <cell r="B46">
            <v>491</v>
          </cell>
          <cell r="C46" t="str">
            <v>男性</v>
          </cell>
          <cell r="D46" t="str">
            <v>主任</v>
          </cell>
          <cell r="E46" t="str">
            <v>社員</v>
          </cell>
          <cell r="F46" t="str">
            <v>総合Ⅰ</v>
          </cell>
          <cell r="G46">
            <v>3</v>
          </cell>
          <cell r="H46" t="str">
            <v>ｷﾑﾗ ﾉﾌﾞﾕｷ</v>
          </cell>
          <cell r="I46" t="str">
            <v>木村　信之</v>
          </cell>
          <cell r="J46">
            <v>24753</v>
          </cell>
          <cell r="K46">
            <v>31486</v>
          </cell>
          <cell r="L46">
            <v>31778</v>
          </cell>
          <cell r="M46">
            <v>38</v>
          </cell>
          <cell r="N46">
            <v>5</v>
          </cell>
          <cell r="P46">
            <v>20</v>
          </cell>
          <cell r="Q46">
            <v>0</v>
          </cell>
          <cell r="R46">
            <v>499</v>
          </cell>
          <cell r="S46">
            <v>41</v>
          </cell>
          <cell r="T46">
            <v>7</v>
          </cell>
          <cell r="U46">
            <v>240220</v>
          </cell>
          <cell r="V46">
            <v>10000</v>
          </cell>
          <cell r="AA46">
            <v>30000</v>
          </cell>
          <cell r="AB46">
            <v>10000</v>
          </cell>
          <cell r="AE46">
            <v>20000</v>
          </cell>
          <cell r="AF46">
            <v>5000</v>
          </cell>
          <cell r="AO46">
            <v>205250</v>
          </cell>
          <cell r="AP46">
            <v>21</v>
          </cell>
          <cell r="AQ46">
            <v>268300</v>
          </cell>
          <cell r="AR46">
            <v>311100</v>
          </cell>
          <cell r="AS46">
            <v>268300</v>
          </cell>
          <cell r="AT46">
            <v>30.2</v>
          </cell>
          <cell r="AV46">
            <v>8102660</v>
          </cell>
          <cell r="AW46">
            <v>39</v>
          </cell>
          <cell r="AX46">
            <v>10</v>
          </cell>
          <cell r="AY46">
            <v>14.6</v>
          </cell>
          <cell r="AZ46">
            <v>240</v>
          </cell>
          <cell r="BA46">
            <v>2996650</v>
          </cell>
          <cell r="BC46">
            <v>2996650</v>
          </cell>
          <cell r="BD46">
            <v>2097655</v>
          </cell>
          <cell r="BF46">
            <v>2097655</v>
          </cell>
          <cell r="BG46">
            <v>93</v>
          </cell>
          <cell r="BH46">
            <v>774104</v>
          </cell>
          <cell r="BN46">
            <v>774104</v>
          </cell>
          <cell r="BO46">
            <v>-2222546</v>
          </cell>
          <cell r="BP46">
            <v>-1323551</v>
          </cell>
          <cell r="BQ46">
            <v>3</v>
          </cell>
          <cell r="BR46">
            <v>12000</v>
          </cell>
          <cell r="BS46">
            <v>774104</v>
          </cell>
          <cell r="BT46">
            <v>64508.66666666667</v>
          </cell>
          <cell r="BU46">
            <v>62</v>
          </cell>
          <cell r="BV46">
            <v>763200</v>
          </cell>
          <cell r="BW46">
            <v>231</v>
          </cell>
          <cell r="BX46">
            <v>62</v>
          </cell>
          <cell r="BY46">
            <v>763200</v>
          </cell>
          <cell r="BZ46">
            <v>10904</v>
          </cell>
        </row>
        <row r="47">
          <cell r="B47">
            <v>495</v>
          </cell>
          <cell r="C47" t="str">
            <v>男性</v>
          </cell>
          <cell r="D47" t="str">
            <v>主任</v>
          </cell>
          <cell r="E47" t="str">
            <v>社員</v>
          </cell>
          <cell r="F47" t="str">
            <v>総合Ⅱ</v>
          </cell>
          <cell r="G47">
            <v>3</v>
          </cell>
          <cell r="H47" t="str">
            <v>ﾃﾞｸﾞﾁ ﾀｶｼ</v>
          </cell>
          <cell r="I47" t="str">
            <v>出口　孝司</v>
          </cell>
          <cell r="J47">
            <v>24689</v>
          </cell>
          <cell r="K47">
            <v>31486</v>
          </cell>
          <cell r="L47">
            <v>31778</v>
          </cell>
          <cell r="M47">
            <v>38</v>
          </cell>
          <cell r="N47">
            <v>7</v>
          </cell>
          <cell r="P47">
            <v>20</v>
          </cell>
          <cell r="Q47">
            <v>0</v>
          </cell>
          <cell r="R47">
            <v>497</v>
          </cell>
          <cell r="S47">
            <v>41</v>
          </cell>
          <cell r="T47">
            <v>5</v>
          </cell>
          <cell r="U47">
            <v>241780</v>
          </cell>
          <cell r="V47">
            <v>8000</v>
          </cell>
          <cell r="X47">
            <v>12000</v>
          </cell>
          <cell r="Y47">
            <v>20000</v>
          </cell>
          <cell r="Z47">
            <v>25000</v>
          </cell>
          <cell r="AE47">
            <v>20000</v>
          </cell>
          <cell r="AO47">
            <v>204050</v>
          </cell>
          <cell r="AP47">
            <v>21</v>
          </cell>
          <cell r="AQ47">
            <v>267100</v>
          </cell>
          <cell r="AR47">
            <v>309300</v>
          </cell>
          <cell r="AS47">
            <v>267100</v>
          </cell>
          <cell r="AT47">
            <v>30.2</v>
          </cell>
          <cell r="AV47">
            <v>8066420</v>
          </cell>
          <cell r="AW47">
            <v>39</v>
          </cell>
          <cell r="AX47">
            <v>8</v>
          </cell>
          <cell r="AY47">
            <v>14.6</v>
          </cell>
          <cell r="AZ47">
            <v>240</v>
          </cell>
          <cell r="BA47">
            <v>2979130</v>
          </cell>
          <cell r="BC47">
            <v>2979130</v>
          </cell>
          <cell r="BD47">
            <v>2085391.0000000002</v>
          </cell>
          <cell r="BF47">
            <v>2085391.0000000002</v>
          </cell>
          <cell r="BG47">
            <v>97</v>
          </cell>
          <cell r="BH47">
            <v>814318</v>
          </cell>
          <cell r="BN47">
            <v>814318</v>
          </cell>
          <cell r="BO47">
            <v>-2164812</v>
          </cell>
          <cell r="BP47">
            <v>-1271073.0000000002</v>
          </cell>
          <cell r="BQ47">
            <v>3</v>
          </cell>
          <cell r="BR47">
            <v>12000</v>
          </cell>
          <cell r="BS47">
            <v>814318</v>
          </cell>
          <cell r="BT47">
            <v>67859.83333333333</v>
          </cell>
          <cell r="BU47">
            <v>66</v>
          </cell>
          <cell r="BV47">
            <v>813720</v>
          </cell>
          <cell r="BW47">
            <v>231</v>
          </cell>
          <cell r="BX47">
            <v>66</v>
          </cell>
          <cell r="BY47">
            <v>813720</v>
          </cell>
          <cell r="BZ47">
            <v>598</v>
          </cell>
        </row>
        <row r="48">
          <cell r="B48">
            <v>515</v>
          </cell>
          <cell r="C48" t="str">
            <v>男性</v>
          </cell>
          <cell r="E48" t="str">
            <v>社員</v>
          </cell>
          <cell r="F48" t="str">
            <v>総合Ⅰ</v>
          </cell>
          <cell r="G48">
            <v>2</v>
          </cell>
          <cell r="H48" t="str">
            <v>ﾔﾏﾀﾞ ｺｳｼﾞ</v>
          </cell>
          <cell r="I48" t="str">
            <v>山田　浩司</v>
          </cell>
          <cell r="J48">
            <v>23768</v>
          </cell>
          <cell r="K48">
            <v>31868</v>
          </cell>
          <cell r="L48">
            <v>32021</v>
          </cell>
          <cell r="M48">
            <v>41</v>
          </cell>
          <cell r="N48">
            <v>2</v>
          </cell>
          <cell r="P48">
            <v>19</v>
          </cell>
          <cell r="Q48">
            <v>0</v>
          </cell>
          <cell r="R48">
            <v>454</v>
          </cell>
          <cell r="S48">
            <v>37</v>
          </cell>
          <cell r="T48">
            <v>10</v>
          </cell>
          <cell r="U48">
            <v>251225</v>
          </cell>
          <cell r="X48">
            <v>12000</v>
          </cell>
          <cell r="Y48">
            <v>20000</v>
          </cell>
          <cell r="AA48">
            <v>25000</v>
          </cell>
          <cell r="AB48">
            <v>10000</v>
          </cell>
          <cell r="AE48">
            <v>20000</v>
          </cell>
          <cell r="AF48">
            <v>5000</v>
          </cell>
          <cell r="AO48">
            <v>217900</v>
          </cell>
          <cell r="AP48">
            <v>18</v>
          </cell>
          <cell r="AQ48">
            <v>271900</v>
          </cell>
          <cell r="AR48">
            <v>311200</v>
          </cell>
          <cell r="AS48">
            <v>271900</v>
          </cell>
          <cell r="AT48">
            <v>30.2</v>
          </cell>
          <cell r="AV48">
            <v>8211380</v>
          </cell>
          <cell r="AW48">
            <v>37</v>
          </cell>
          <cell r="AX48">
            <v>1</v>
          </cell>
          <cell r="AY48">
            <v>13.7</v>
          </cell>
          <cell r="AZ48">
            <v>228</v>
          </cell>
          <cell r="BA48">
            <v>2985230</v>
          </cell>
          <cell r="BC48">
            <v>2985230</v>
          </cell>
          <cell r="BD48">
            <v>2089661</v>
          </cell>
          <cell r="BF48">
            <v>2089661</v>
          </cell>
          <cell r="BG48">
            <v>114</v>
          </cell>
          <cell r="BH48">
            <v>958640</v>
          </cell>
          <cell r="BN48">
            <v>958640</v>
          </cell>
          <cell r="BO48">
            <v>-2026590</v>
          </cell>
          <cell r="BP48">
            <v>-1131021</v>
          </cell>
          <cell r="BQ48">
            <v>2</v>
          </cell>
          <cell r="BR48">
            <v>9000</v>
          </cell>
          <cell r="BS48">
            <v>958640</v>
          </cell>
          <cell r="BT48">
            <v>106515.55555555555</v>
          </cell>
          <cell r="BU48">
            <v>102</v>
          </cell>
          <cell r="BV48">
            <v>957510</v>
          </cell>
          <cell r="BW48">
            <v>223</v>
          </cell>
          <cell r="BX48">
            <v>102</v>
          </cell>
          <cell r="BY48">
            <v>957510</v>
          </cell>
          <cell r="BZ48">
            <v>1130</v>
          </cell>
        </row>
        <row r="49">
          <cell r="B49">
            <v>521</v>
          </cell>
          <cell r="C49" t="str">
            <v>男性</v>
          </cell>
          <cell r="D49" t="str">
            <v>所長</v>
          </cell>
          <cell r="E49" t="str">
            <v>社員</v>
          </cell>
          <cell r="F49" t="str">
            <v>総合Ⅰ</v>
          </cell>
          <cell r="G49">
            <v>4</v>
          </cell>
          <cell r="H49" t="str">
            <v>ｶﾂ ｱｷﾌﾐ</v>
          </cell>
          <cell r="I49" t="str">
            <v>勝　昭文</v>
          </cell>
          <cell r="J49">
            <v>23747</v>
          </cell>
          <cell r="K49">
            <v>32234</v>
          </cell>
          <cell r="L49">
            <v>32387</v>
          </cell>
          <cell r="M49">
            <v>41</v>
          </cell>
          <cell r="N49">
            <v>2</v>
          </cell>
          <cell r="P49">
            <v>18</v>
          </cell>
          <cell r="Q49">
            <v>0</v>
          </cell>
          <cell r="R49">
            <v>442</v>
          </cell>
          <cell r="S49">
            <v>36</v>
          </cell>
          <cell r="T49">
            <v>10</v>
          </cell>
          <cell r="U49">
            <v>276100</v>
          </cell>
          <cell r="V49">
            <v>70000</v>
          </cell>
          <cell r="W49">
            <v>10000</v>
          </cell>
          <cell r="X49">
            <v>12000</v>
          </cell>
          <cell r="Y49">
            <v>20000</v>
          </cell>
          <cell r="AE49">
            <v>20000</v>
          </cell>
          <cell r="AF49">
            <v>5000</v>
          </cell>
          <cell r="AO49">
            <v>233650</v>
          </cell>
          <cell r="AP49">
            <v>18</v>
          </cell>
          <cell r="AQ49">
            <v>287700</v>
          </cell>
          <cell r="AR49">
            <v>333700</v>
          </cell>
          <cell r="AS49">
            <v>287700</v>
          </cell>
          <cell r="AT49">
            <v>30.2</v>
          </cell>
          <cell r="AV49">
            <v>8688540</v>
          </cell>
          <cell r="AW49">
            <v>37</v>
          </cell>
          <cell r="AX49">
            <v>1</v>
          </cell>
          <cell r="AY49">
            <v>12.8</v>
          </cell>
          <cell r="AZ49">
            <v>216</v>
          </cell>
          <cell r="BA49">
            <v>2990720</v>
          </cell>
          <cell r="BC49">
            <v>2990720</v>
          </cell>
          <cell r="BD49">
            <v>2093504.0000000002</v>
          </cell>
          <cell r="BF49">
            <v>2093504.0000000002</v>
          </cell>
          <cell r="BG49">
            <v>126</v>
          </cell>
          <cell r="BH49">
            <v>1010939</v>
          </cell>
          <cell r="BN49">
            <v>1010939</v>
          </cell>
          <cell r="BO49">
            <v>-1979781</v>
          </cell>
          <cell r="BP49">
            <v>-1082565.0000000002</v>
          </cell>
          <cell r="BQ49">
            <v>4</v>
          </cell>
          <cell r="BR49">
            <v>16000</v>
          </cell>
          <cell r="BS49">
            <v>1010939</v>
          </cell>
          <cell r="BT49">
            <v>63183.6875</v>
          </cell>
          <cell r="BU49">
            <v>61</v>
          </cell>
          <cell r="BV49">
            <v>1000640</v>
          </cell>
          <cell r="BW49">
            <v>211</v>
          </cell>
          <cell r="BX49">
            <v>61</v>
          </cell>
          <cell r="BY49">
            <v>1000640</v>
          </cell>
          <cell r="BZ49">
            <v>10299</v>
          </cell>
        </row>
        <row r="50">
          <cell r="B50">
            <v>522</v>
          </cell>
          <cell r="C50" t="str">
            <v>男性</v>
          </cell>
          <cell r="E50" t="str">
            <v>社員</v>
          </cell>
          <cell r="F50" t="str">
            <v>一般Ⅰ</v>
          </cell>
          <cell r="G50">
            <v>2</v>
          </cell>
          <cell r="H50" t="str">
            <v>ｲﾄｳ ｶｽﾞﾔ</v>
          </cell>
          <cell r="I50" t="str">
            <v>伊藤　和也</v>
          </cell>
          <cell r="J50">
            <v>23630</v>
          </cell>
          <cell r="K50">
            <v>32234</v>
          </cell>
          <cell r="L50">
            <v>32387</v>
          </cell>
          <cell r="M50">
            <v>41</v>
          </cell>
          <cell r="N50">
            <v>6</v>
          </cell>
          <cell r="P50">
            <v>18</v>
          </cell>
          <cell r="Q50">
            <v>0</v>
          </cell>
          <cell r="R50">
            <v>438</v>
          </cell>
          <cell r="S50">
            <v>36</v>
          </cell>
          <cell r="T50">
            <v>6</v>
          </cell>
          <cell r="U50">
            <v>242830</v>
          </cell>
          <cell r="X50">
            <v>12000</v>
          </cell>
          <cell r="Y50">
            <v>20000</v>
          </cell>
          <cell r="AE50">
            <v>20000</v>
          </cell>
          <cell r="AO50">
            <v>212400</v>
          </cell>
          <cell r="AP50">
            <v>18</v>
          </cell>
          <cell r="AQ50">
            <v>266400</v>
          </cell>
          <cell r="AR50">
            <v>303400</v>
          </cell>
          <cell r="AS50">
            <v>266400</v>
          </cell>
          <cell r="AT50">
            <v>30.2</v>
          </cell>
          <cell r="AV50">
            <v>8045280</v>
          </cell>
          <cell r="AW50">
            <v>36</v>
          </cell>
          <cell r="AX50">
            <v>9</v>
          </cell>
          <cell r="AY50">
            <v>12.8</v>
          </cell>
          <cell r="AZ50">
            <v>216</v>
          </cell>
          <cell r="BA50">
            <v>2718720</v>
          </cell>
          <cell r="BC50">
            <v>2718720</v>
          </cell>
          <cell r="BD50">
            <v>1903104.0000000002</v>
          </cell>
          <cell r="BF50">
            <v>1903104.0000000002</v>
          </cell>
          <cell r="BG50">
            <v>125</v>
          </cell>
          <cell r="BH50">
            <v>918996</v>
          </cell>
          <cell r="BN50">
            <v>918996</v>
          </cell>
          <cell r="BO50">
            <v>-1799724</v>
          </cell>
          <cell r="BP50">
            <v>-984108.0000000002</v>
          </cell>
          <cell r="BQ50">
            <v>2</v>
          </cell>
          <cell r="BR50">
            <v>9000</v>
          </cell>
          <cell r="BS50">
            <v>918996</v>
          </cell>
          <cell r="BT50">
            <v>102110.66666666666</v>
          </cell>
          <cell r="BU50">
            <v>98</v>
          </cell>
          <cell r="BV50">
            <v>918450</v>
          </cell>
          <cell r="BW50">
            <v>211</v>
          </cell>
          <cell r="BX50">
            <v>98</v>
          </cell>
          <cell r="BY50">
            <v>918450</v>
          </cell>
          <cell r="BZ50">
            <v>546</v>
          </cell>
        </row>
        <row r="51">
          <cell r="B51">
            <v>528</v>
          </cell>
          <cell r="C51" t="str">
            <v>男性</v>
          </cell>
          <cell r="D51" t="str">
            <v>課長</v>
          </cell>
          <cell r="E51" t="str">
            <v>社員</v>
          </cell>
          <cell r="F51" t="str">
            <v>一般Ⅰ</v>
          </cell>
          <cell r="G51">
            <v>3</v>
          </cell>
          <cell r="H51" t="str">
            <v>ﾖｼﾓﾄ ｻｶｴ</v>
          </cell>
          <cell r="I51" t="str">
            <v>吉本　栄　</v>
          </cell>
          <cell r="J51">
            <v>18778</v>
          </cell>
          <cell r="K51">
            <v>32240</v>
          </cell>
          <cell r="L51">
            <v>32387</v>
          </cell>
          <cell r="M51">
            <v>54</v>
          </cell>
          <cell r="N51">
            <v>10</v>
          </cell>
          <cell r="P51">
            <v>17</v>
          </cell>
          <cell r="Q51">
            <v>11</v>
          </cell>
          <cell r="R51">
            <v>277</v>
          </cell>
          <cell r="S51">
            <v>23</v>
          </cell>
          <cell r="T51">
            <v>1</v>
          </cell>
          <cell r="U51">
            <v>313100</v>
          </cell>
          <cell r="V51">
            <v>7000</v>
          </cell>
          <cell r="Y51">
            <v>20000</v>
          </cell>
          <cell r="AE51">
            <v>20000</v>
          </cell>
          <cell r="AO51">
            <v>253470</v>
          </cell>
          <cell r="AP51">
            <v>5</v>
          </cell>
          <cell r="AQ51">
            <v>268500</v>
          </cell>
          <cell r="AR51">
            <v>279900</v>
          </cell>
          <cell r="AS51">
            <v>268500</v>
          </cell>
          <cell r="AT51">
            <v>18.3</v>
          </cell>
          <cell r="AV51">
            <v>4913550</v>
          </cell>
          <cell r="AW51">
            <v>23</v>
          </cell>
          <cell r="AX51">
            <v>5</v>
          </cell>
          <cell r="AY51">
            <v>12.725000000000001</v>
          </cell>
          <cell r="AZ51">
            <v>215</v>
          </cell>
          <cell r="BA51">
            <v>3225405.7500000005</v>
          </cell>
          <cell r="BC51">
            <v>3225405.7500000005</v>
          </cell>
          <cell r="BD51">
            <v>2257784.025000001</v>
          </cell>
          <cell r="BF51">
            <v>2257784.025000001</v>
          </cell>
          <cell r="BG51">
            <v>130</v>
          </cell>
          <cell r="BH51">
            <v>1305676</v>
          </cell>
          <cell r="BN51">
            <v>1305676</v>
          </cell>
          <cell r="BO51">
            <v>-1919729.7500000005</v>
          </cell>
          <cell r="BP51">
            <v>-952108.0250000008</v>
          </cell>
          <cell r="BQ51">
            <v>3</v>
          </cell>
          <cell r="BR51">
            <v>12000</v>
          </cell>
          <cell r="BS51">
            <v>1305676</v>
          </cell>
          <cell r="BT51">
            <v>108806.33333333333</v>
          </cell>
          <cell r="BU51">
            <v>104</v>
          </cell>
          <cell r="BV51">
            <v>1302840</v>
          </cell>
          <cell r="BW51">
            <v>211</v>
          </cell>
          <cell r="BX51">
            <v>104</v>
          </cell>
          <cell r="BY51">
            <v>1302840</v>
          </cell>
          <cell r="BZ51">
            <v>2836</v>
          </cell>
        </row>
        <row r="52">
          <cell r="B52">
            <v>536</v>
          </cell>
          <cell r="C52" t="str">
            <v>男性</v>
          </cell>
          <cell r="E52" t="str">
            <v>社員</v>
          </cell>
          <cell r="F52" t="str">
            <v>総合Ⅰ</v>
          </cell>
          <cell r="G52">
            <v>3</v>
          </cell>
          <cell r="H52" t="str">
            <v>ｸﾒ ｼｭｳｼﾞ</v>
          </cell>
          <cell r="I52" t="str">
            <v>久米　修司</v>
          </cell>
          <cell r="J52">
            <v>22672</v>
          </cell>
          <cell r="K52">
            <v>32420</v>
          </cell>
          <cell r="L52">
            <v>32752</v>
          </cell>
          <cell r="M52">
            <v>44</v>
          </cell>
          <cell r="N52">
            <v>2</v>
          </cell>
          <cell r="P52">
            <v>17</v>
          </cell>
          <cell r="Q52">
            <v>5</v>
          </cell>
          <cell r="R52">
            <v>399</v>
          </cell>
          <cell r="S52">
            <v>33</v>
          </cell>
          <cell r="T52">
            <v>3</v>
          </cell>
          <cell r="U52">
            <v>265960</v>
          </cell>
          <cell r="V52">
            <v>10000</v>
          </cell>
          <cell r="Y52">
            <v>20000</v>
          </cell>
          <cell r="AA52">
            <v>30000</v>
          </cell>
          <cell r="AB52">
            <v>10000</v>
          </cell>
          <cell r="AE52">
            <v>20000</v>
          </cell>
          <cell r="AF52">
            <v>5000</v>
          </cell>
          <cell r="AO52">
            <v>223250</v>
          </cell>
          <cell r="AP52">
            <v>15</v>
          </cell>
          <cell r="AQ52">
            <v>268300</v>
          </cell>
          <cell r="AR52">
            <v>300500</v>
          </cell>
          <cell r="AS52">
            <v>268300</v>
          </cell>
          <cell r="AT52">
            <v>30.2</v>
          </cell>
          <cell r="AV52">
            <v>8102660</v>
          </cell>
          <cell r="AW52">
            <v>34</v>
          </cell>
          <cell r="AX52">
            <v>1</v>
          </cell>
          <cell r="AY52">
            <v>12.275</v>
          </cell>
          <cell r="AZ52">
            <v>209</v>
          </cell>
          <cell r="BA52">
            <v>2740393.75</v>
          </cell>
          <cell r="BC52">
            <v>2740393.75</v>
          </cell>
          <cell r="BD52">
            <v>1918275.6250000002</v>
          </cell>
          <cell r="BF52">
            <v>1918275.6250000002</v>
          </cell>
          <cell r="BG52">
            <v>141</v>
          </cell>
          <cell r="BH52">
            <v>1094266</v>
          </cell>
          <cell r="BN52">
            <v>1094266</v>
          </cell>
          <cell r="BO52">
            <v>-1646127.75</v>
          </cell>
          <cell r="BP52">
            <v>-824009.6250000002</v>
          </cell>
          <cell r="BQ52">
            <v>3</v>
          </cell>
          <cell r="BR52">
            <v>12000</v>
          </cell>
          <cell r="BS52">
            <v>1094266</v>
          </cell>
          <cell r="BT52">
            <v>91188.83333333333</v>
          </cell>
          <cell r="BU52">
            <v>87</v>
          </cell>
          <cell r="BV52">
            <v>1082160</v>
          </cell>
          <cell r="BW52">
            <v>199</v>
          </cell>
          <cell r="BX52">
            <v>87</v>
          </cell>
          <cell r="BY52">
            <v>1082160</v>
          </cell>
          <cell r="BZ52">
            <v>12106</v>
          </cell>
        </row>
        <row r="53">
          <cell r="B53">
            <v>544</v>
          </cell>
          <cell r="C53" t="str">
            <v>男性</v>
          </cell>
          <cell r="D53" t="str">
            <v>主任</v>
          </cell>
          <cell r="E53" t="str">
            <v>社員</v>
          </cell>
          <cell r="F53" t="str">
            <v>総合Ⅰ</v>
          </cell>
          <cell r="G53">
            <v>4</v>
          </cell>
          <cell r="H53" t="str">
            <v>ｱｷﾊﾞ ﾏｺﾄ</v>
          </cell>
          <cell r="I53" t="str">
            <v>穐葉　誠</v>
          </cell>
          <cell r="J53">
            <v>24369</v>
          </cell>
          <cell r="K53">
            <v>32582</v>
          </cell>
          <cell r="L53">
            <v>32752</v>
          </cell>
          <cell r="M53">
            <v>39</v>
          </cell>
          <cell r="N53">
            <v>6</v>
          </cell>
          <cell r="P53">
            <v>17</v>
          </cell>
          <cell r="Q53">
            <v>0</v>
          </cell>
          <cell r="R53">
            <v>450</v>
          </cell>
          <cell r="S53">
            <v>37</v>
          </cell>
          <cell r="T53">
            <v>6</v>
          </cell>
          <cell r="U53">
            <v>261475</v>
          </cell>
          <cell r="V53">
            <v>60000</v>
          </cell>
          <cell r="X53">
            <v>12000</v>
          </cell>
          <cell r="Y53">
            <v>20000</v>
          </cell>
          <cell r="AE53">
            <v>20000</v>
          </cell>
          <cell r="AF53">
            <v>5000</v>
          </cell>
          <cell r="AO53">
            <v>221600</v>
          </cell>
          <cell r="AP53">
            <v>20</v>
          </cell>
          <cell r="AQ53">
            <v>281600</v>
          </cell>
          <cell r="AR53">
            <v>329300</v>
          </cell>
          <cell r="AS53">
            <v>281600</v>
          </cell>
          <cell r="AT53">
            <v>30.2</v>
          </cell>
          <cell r="AV53">
            <v>8504320</v>
          </cell>
          <cell r="AW53">
            <v>38</v>
          </cell>
          <cell r="AX53">
            <v>9</v>
          </cell>
          <cell r="AY53">
            <v>11.9</v>
          </cell>
          <cell r="AZ53">
            <v>204</v>
          </cell>
          <cell r="BA53">
            <v>2637040</v>
          </cell>
          <cell r="BC53">
            <v>2637040</v>
          </cell>
          <cell r="BD53">
            <v>1845928</v>
          </cell>
          <cell r="BF53">
            <v>1845928</v>
          </cell>
          <cell r="BG53">
            <v>146</v>
          </cell>
          <cell r="BH53">
            <v>845600</v>
          </cell>
          <cell r="BN53">
            <v>845600</v>
          </cell>
          <cell r="BO53">
            <v>-1791440</v>
          </cell>
          <cell r="BP53">
            <v>-1000328</v>
          </cell>
          <cell r="BQ53">
            <v>4</v>
          </cell>
          <cell r="BR53">
            <v>16000</v>
          </cell>
          <cell r="BS53">
            <v>845600</v>
          </cell>
          <cell r="BT53">
            <v>52850</v>
          </cell>
          <cell r="BU53">
            <v>51</v>
          </cell>
          <cell r="BV53">
            <v>833120</v>
          </cell>
          <cell r="BW53">
            <v>199</v>
          </cell>
          <cell r="BX53">
            <v>51</v>
          </cell>
          <cell r="BY53">
            <v>833120</v>
          </cell>
          <cell r="BZ53">
            <v>12480</v>
          </cell>
        </row>
        <row r="54">
          <cell r="B54">
            <v>559</v>
          </cell>
          <cell r="C54" t="str">
            <v>男性</v>
          </cell>
          <cell r="E54" t="str">
            <v>社員</v>
          </cell>
          <cell r="F54" t="str">
            <v>一般Ⅰ</v>
          </cell>
          <cell r="G54">
            <v>2</v>
          </cell>
          <cell r="H54" t="str">
            <v>ﾏﾂｲ ﾋﾃﾞﾔ</v>
          </cell>
          <cell r="I54" t="str">
            <v>松井　秀哉</v>
          </cell>
          <cell r="J54">
            <v>23704</v>
          </cell>
          <cell r="K54">
            <v>32787</v>
          </cell>
          <cell r="L54">
            <v>33117</v>
          </cell>
          <cell r="M54">
            <v>41</v>
          </cell>
          <cell r="N54">
            <v>4</v>
          </cell>
          <cell r="P54">
            <v>16</v>
          </cell>
          <cell r="Q54">
            <v>5</v>
          </cell>
          <cell r="R54">
            <v>421</v>
          </cell>
          <cell r="S54">
            <v>35</v>
          </cell>
          <cell r="T54">
            <v>1</v>
          </cell>
          <cell r="U54">
            <v>217070</v>
          </cell>
          <cell r="AC54">
            <v>5000</v>
          </cell>
          <cell r="AE54">
            <v>20000</v>
          </cell>
          <cell r="AF54">
            <v>2500</v>
          </cell>
          <cell r="AO54">
            <v>192400</v>
          </cell>
          <cell r="AP54">
            <v>18</v>
          </cell>
          <cell r="AQ54">
            <v>246400</v>
          </cell>
          <cell r="AR54">
            <v>274800</v>
          </cell>
          <cell r="AS54">
            <v>246400</v>
          </cell>
          <cell r="AT54">
            <v>30.2</v>
          </cell>
          <cell r="AV54">
            <v>7441280</v>
          </cell>
          <cell r="AW54">
            <v>36</v>
          </cell>
          <cell r="AX54">
            <v>11</v>
          </cell>
          <cell r="AY54">
            <v>11.375</v>
          </cell>
          <cell r="AZ54">
            <v>197</v>
          </cell>
          <cell r="BA54">
            <v>2188550</v>
          </cell>
          <cell r="BC54">
            <v>2188550</v>
          </cell>
          <cell r="BD54">
            <v>1531985.0000000002</v>
          </cell>
          <cell r="BF54">
            <v>1531985.0000000002</v>
          </cell>
          <cell r="BG54">
            <v>160</v>
          </cell>
          <cell r="BH54">
            <v>801402</v>
          </cell>
          <cell r="BN54">
            <v>801402</v>
          </cell>
          <cell r="BO54">
            <v>-1387148</v>
          </cell>
          <cell r="BP54">
            <v>-730583.0000000002</v>
          </cell>
          <cell r="BQ54">
            <v>2</v>
          </cell>
          <cell r="BR54">
            <v>9000</v>
          </cell>
          <cell r="BS54">
            <v>801402</v>
          </cell>
          <cell r="BT54">
            <v>89044.66666666667</v>
          </cell>
          <cell r="BU54">
            <v>85</v>
          </cell>
          <cell r="BV54">
            <v>792270</v>
          </cell>
          <cell r="BW54">
            <v>187</v>
          </cell>
          <cell r="BX54">
            <v>85</v>
          </cell>
          <cell r="BY54">
            <v>792270</v>
          </cell>
          <cell r="BZ54">
            <v>9132</v>
          </cell>
        </row>
        <row r="55">
          <cell r="B55">
            <v>562</v>
          </cell>
          <cell r="C55" t="str">
            <v>男性</v>
          </cell>
          <cell r="D55" t="str">
            <v>主任</v>
          </cell>
          <cell r="E55" t="str">
            <v>社員</v>
          </cell>
          <cell r="F55" t="str">
            <v>総合Ⅰ</v>
          </cell>
          <cell r="G55">
            <v>4</v>
          </cell>
          <cell r="H55" t="str">
            <v>ﾀﾊﾗ ﾐﾂﾋﾛ</v>
          </cell>
          <cell r="I55" t="str">
            <v>田原　光浩</v>
          </cell>
          <cell r="J55">
            <v>24394</v>
          </cell>
          <cell r="K55">
            <v>32832</v>
          </cell>
          <cell r="L55">
            <v>33117</v>
          </cell>
          <cell r="M55">
            <v>39</v>
          </cell>
          <cell r="N55">
            <v>5</v>
          </cell>
          <cell r="P55">
            <v>16</v>
          </cell>
          <cell r="Q55">
            <v>4</v>
          </cell>
          <cell r="R55">
            <v>443</v>
          </cell>
          <cell r="S55">
            <v>36</v>
          </cell>
          <cell r="T55">
            <v>11</v>
          </cell>
          <cell r="U55">
            <v>262450</v>
          </cell>
          <cell r="V55">
            <v>70000</v>
          </cell>
          <cell r="W55">
            <v>10000</v>
          </cell>
          <cell r="X55">
            <v>12000</v>
          </cell>
          <cell r="Y55">
            <v>20000</v>
          </cell>
          <cell r="AE55">
            <v>20000</v>
          </cell>
          <cell r="AF55">
            <v>5000</v>
          </cell>
          <cell r="AO55">
            <v>227300</v>
          </cell>
          <cell r="AP55">
            <v>20</v>
          </cell>
          <cell r="AQ55">
            <v>287300</v>
          </cell>
          <cell r="AR55">
            <v>337800</v>
          </cell>
          <cell r="AS55">
            <v>287300</v>
          </cell>
          <cell r="AT55">
            <v>30.2</v>
          </cell>
          <cell r="AV55">
            <v>8676460</v>
          </cell>
          <cell r="AW55">
            <v>38</v>
          </cell>
          <cell r="AX55">
            <v>10</v>
          </cell>
          <cell r="AY55">
            <v>11.3</v>
          </cell>
          <cell r="AZ55">
            <v>196</v>
          </cell>
          <cell r="BA55">
            <v>2568490</v>
          </cell>
          <cell r="BC55">
            <v>2568490</v>
          </cell>
          <cell r="BD55">
            <v>1797943.0000000002</v>
          </cell>
          <cell r="BF55">
            <v>1797943.0000000002</v>
          </cell>
          <cell r="BG55">
            <v>163</v>
          </cell>
          <cell r="BH55">
            <v>850846</v>
          </cell>
          <cell r="BN55">
            <v>850846</v>
          </cell>
          <cell r="BO55">
            <v>-1717644</v>
          </cell>
          <cell r="BP55">
            <v>-947097.0000000002</v>
          </cell>
          <cell r="BQ55">
            <v>4</v>
          </cell>
          <cell r="BR55">
            <v>16000</v>
          </cell>
          <cell r="BS55">
            <v>850846</v>
          </cell>
          <cell r="BT55">
            <v>53177.875</v>
          </cell>
          <cell r="BU55">
            <v>52</v>
          </cell>
          <cell r="BV55">
            <v>849920</v>
          </cell>
          <cell r="BW55">
            <v>187</v>
          </cell>
          <cell r="BX55">
            <v>52</v>
          </cell>
          <cell r="BY55">
            <v>849920</v>
          </cell>
          <cell r="BZ55">
            <v>926</v>
          </cell>
        </row>
        <row r="56">
          <cell r="B56">
            <v>565</v>
          </cell>
          <cell r="C56" t="str">
            <v>男性</v>
          </cell>
          <cell r="D56" t="str">
            <v>主任</v>
          </cell>
          <cell r="E56" t="str">
            <v>社員</v>
          </cell>
          <cell r="F56" t="str">
            <v>総合Ⅰ</v>
          </cell>
          <cell r="G56">
            <v>3</v>
          </cell>
          <cell r="H56" t="str">
            <v>ｷﾀｵｶ ｶﾂﾕｷ</v>
          </cell>
          <cell r="I56" t="str">
            <v>北岡　克幸　　</v>
          </cell>
          <cell r="J56">
            <v>24486</v>
          </cell>
          <cell r="K56">
            <v>32878</v>
          </cell>
          <cell r="L56">
            <v>33117</v>
          </cell>
          <cell r="M56">
            <v>39</v>
          </cell>
          <cell r="N56">
            <v>2</v>
          </cell>
          <cell r="P56">
            <v>16</v>
          </cell>
          <cell r="Q56">
            <v>2</v>
          </cell>
          <cell r="R56">
            <v>444</v>
          </cell>
          <cell r="S56">
            <v>37</v>
          </cell>
          <cell r="T56">
            <v>0</v>
          </cell>
          <cell r="U56">
            <v>262840</v>
          </cell>
          <cell r="V56">
            <v>10000</v>
          </cell>
          <cell r="X56">
            <v>2000</v>
          </cell>
          <cell r="Y56">
            <v>20000</v>
          </cell>
          <cell r="Z56">
            <v>30000</v>
          </cell>
          <cell r="AE56">
            <v>20000</v>
          </cell>
          <cell r="AO56">
            <v>224750</v>
          </cell>
          <cell r="AP56">
            <v>20</v>
          </cell>
          <cell r="AQ56">
            <v>284800</v>
          </cell>
          <cell r="AR56">
            <v>334000</v>
          </cell>
          <cell r="AS56">
            <v>284800</v>
          </cell>
          <cell r="AT56">
            <v>30.2</v>
          </cell>
          <cell r="AV56">
            <v>8600960</v>
          </cell>
          <cell r="AW56">
            <v>39</v>
          </cell>
          <cell r="AX56">
            <v>1</v>
          </cell>
          <cell r="AY56">
            <v>11.15</v>
          </cell>
          <cell r="AZ56">
            <v>194</v>
          </cell>
          <cell r="BA56">
            <v>2505962.5</v>
          </cell>
          <cell r="BC56">
            <v>2505962.5</v>
          </cell>
          <cell r="BD56">
            <v>1754173.7500000002</v>
          </cell>
          <cell r="BF56">
            <v>1754173.7500000002</v>
          </cell>
          <cell r="BG56">
            <v>165</v>
          </cell>
          <cell r="BH56">
            <v>841301</v>
          </cell>
          <cell r="BN56">
            <v>841301</v>
          </cell>
          <cell r="BO56">
            <v>-1664661.5</v>
          </cell>
          <cell r="BP56">
            <v>-912872.7500000002</v>
          </cell>
          <cell r="BQ56">
            <v>3</v>
          </cell>
          <cell r="BR56">
            <v>12000</v>
          </cell>
          <cell r="BS56">
            <v>841301</v>
          </cell>
          <cell r="BT56">
            <v>70108.41666666667</v>
          </cell>
          <cell r="BU56">
            <v>68</v>
          </cell>
          <cell r="BV56">
            <v>839040</v>
          </cell>
          <cell r="BW56">
            <v>187</v>
          </cell>
          <cell r="BX56">
            <v>68</v>
          </cell>
          <cell r="BY56">
            <v>839040</v>
          </cell>
          <cell r="BZ56">
            <v>2261</v>
          </cell>
        </row>
        <row r="57">
          <cell r="B57">
            <v>566</v>
          </cell>
          <cell r="C57" t="str">
            <v>男性</v>
          </cell>
          <cell r="E57" t="str">
            <v>社員</v>
          </cell>
          <cell r="F57" t="str">
            <v>一般Ⅰ</v>
          </cell>
          <cell r="G57">
            <v>2</v>
          </cell>
          <cell r="H57" t="str">
            <v>ﾄﾘｲ ﾀﾀﾞｼ</v>
          </cell>
          <cell r="I57" t="str">
            <v>鳥居　正司</v>
          </cell>
          <cell r="J57">
            <v>24121</v>
          </cell>
          <cell r="K57">
            <v>32878</v>
          </cell>
          <cell r="L57">
            <v>33117</v>
          </cell>
          <cell r="M57">
            <v>40</v>
          </cell>
          <cell r="N57">
            <v>2</v>
          </cell>
          <cell r="P57">
            <v>16</v>
          </cell>
          <cell r="Q57">
            <v>2</v>
          </cell>
          <cell r="R57">
            <v>432</v>
          </cell>
          <cell r="S57">
            <v>36</v>
          </cell>
          <cell r="T57">
            <v>0</v>
          </cell>
          <cell r="U57">
            <v>216510</v>
          </cell>
          <cell r="AC57">
            <v>5000</v>
          </cell>
          <cell r="AE57">
            <v>20000</v>
          </cell>
          <cell r="AF57">
            <v>2500</v>
          </cell>
          <cell r="AO57">
            <v>193800</v>
          </cell>
          <cell r="AP57">
            <v>19</v>
          </cell>
          <cell r="AQ57">
            <v>250800</v>
          </cell>
          <cell r="AR57">
            <v>282300</v>
          </cell>
          <cell r="AS57">
            <v>250800</v>
          </cell>
          <cell r="AT57">
            <v>30.2</v>
          </cell>
          <cell r="AV57">
            <v>7574160</v>
          </cell>
          <cell r="AW57">
            <v>38</v>
          </cell>
          <cell r="AX57">
            <v>1</v>
          </cell>
          <cell r="AY57">
            <v>11.15</v>
          </cell>
          <cell r="AZ57">
            <v>194</v>
          </cell>
          <cell r="BA57">
            <v>2160870</v>
          </cell>
          <cell r="BC57">
            <v>2160870</v>
          </cell>
          <cell r="BD57">
            <v>1512609.0000000002</v>
          </cell>
          <cell r="BF57">
            <v>1512609.0000000002</v>
          </cell>
          <cell r="BG57">
            <v>166</v>
          </cell>
          <cell r="BH57">
            <v>766128</v>
          </cell>
          <cell r="BN57">
            <v>766128</v>
          </cell>
          <cell r="BO57">
            <v>-1394742</v>
          </cell>
          <cell r="BP57">
            <v>-746481.0000000002</v>
          </cell>
          <cell r="BQ57">
            <v>2</v>
          </cell>
          <cell r="BR57">
            <v>9000</v>
          </cell>
          <cell r="BS57">
            <v>766128</v>
          </cell>
          <cell r="BT57">
            <v>85125.33333333333</v>
          </cell>
          <cell r="BU57">
            <v>82</v>
          </cell>
          <cell r="BV57">
            <v>763380</v>
          </cell>
          <cell r="BW57">
            <v>187</v>
          </cell>
          <cell r="BX57">
            <v>82</v>
          </cell>
          <cell r="BY57">
            <v>763380</v>
          </cell>
          <cell r="BZ57">
            <v>2748</v>
          </cell>
        </row>
        <row r="58">
          <cell r="B58">
            <v>570</v>
          </cell>
          <cell r="C58" t="str">
            <v>女性</v>
          </cell>
          <cell r="E58" t="str">
            <v>社員</v>
          </cell>
          <cell r="F58" t="str">
            <v>一般Ⅱ</v>
          </cell>
          <cell r="G58">
            <v>2</v>
          </cell>
          <cell r="H58" t="str">
            <v>ｱﾗｷ   ﾐﾁﾖ</v>
          </cell>
          <cell r="I58" t="str">
            <v>荒木　美智代</v>
          </cell>
          <cell r="J58">
            <v>25528</v>
          </cell>
          <cell r="K58">
            <v>32948</v>
          </cell>
          <cell r="L58">
            <v>33117</v>
          </cell>
          <cell r="M58">
            <v>36</v>
          </cell>
          <cell r="N58">
            <v>4</v>
          </cell>
          <cell r="P58">
            <v>16</v>
          </cell>
          <cell r="Q58">
            <v>0</v>
          </cell>
          <cell r="R58">
            <v>476</v>
          </cell>
          <cell r="S58">
            <v>39</v>
          </cell>
          <cell r="T58">
            <v>8</v>
          </cell>
          <cell r="U58">
            <v>213710</v>
          </cell>
          <cell r="AE58">
            <v>20000</v>
          </cell>
          <cell r="AO58">
            <v>180050</v>
          </cell>
          <cell r="AP58">
            <v>23</v>
          </cell>
          <cell r="AQ58">
            <v>249100</v>
          </cell>
          <cell r="AR58">
            <v>283900</v>
          </cell>
          <cell r="AS58">
            <v>249100</v>
          </cell>
          <cell r="AT58">
            <v>30.2</v>
          </cell>
          <cell r="AV58">
            <v>7522820</v>
          </cell>
          <cell r="AW58">
            <v>41</v>
          </cell>
          <cell r="AX58">
            <v>11</v>
          </cell>
          <cell r="AY58">
            <v>11</v>
          </cell>
          <cell r="AZ58">
            <v>192</v>
          </cell>
          <cell r="BA58">
            <v>1980550</v>
          </cell>
          <cell r="BC58">
            <v>1980550</v>
          </cell>
          <cell r="BD58">
            <v>1386385</v>
          </cell>
          <cell r="BF58">
            <v>1386385</v>
          </cell>
          <cell r="BG58">
            <v>169</v>
          </cell>
          <cell r="BH58">
            <v>566040</v>
          </cell>
          <cell r="BN58">
            <v>566040</v>
          </cell>
          <cell r="BO58">
            <v>-1414510</v>
          </cell>
          <cell r="BP58">
            <v>-820345</v>
          </cell>
          <cell r="BQ58">
            <v>2</v>
          </cell>
          <cell r="BR58">
            <v>9000</v>
          </cell>
          <cell r="BS58">
            <v>566040</v>
          </cell>
          <cell r="BT58">
            <v>62893.33333333333</v>
          </cell>
          <cell r="BU58">
            <v>61</v>
          </cell>
          <cell r="BV58">
            <v>562860</v>
          </cell>
          <cell r="BW58">
            <v>187</v>
          </cell>
          <cell r="BX58">
            <v>61</v>
          </cell>
          <cell r="BY58">
            <v>562860</v>
          </cell>
          <cell r="BZ58">
            <v>3180</v>
          </cell>
        </row>
        <row r="59">
          <cell r="B59">
            <v>573</v>
          </cell>
          <cell r="C59" t="str">
            <v>男性</v>
          </cell>
          <cell r="D59" t="str">
            <v>所長</v>
          </cell>
          <cell r="E59" t="str">
            <v>社員</v>
          </cell>
          <cell r="F59" t="str">
            <v>総合Ⅰ</v>
          </cell>
          <cell r="G59">
            <v>4</v>
          </cell>
          <cell r="H59" t="str">
            <v>ｱｻﾉ ｺｳｼﾞ</v>
          </cell>
          <cell r="I59" t="str">
            <v>浅野　幸治</v>
          </cell>
          <cell r="J59">
            <v>24702</v>
          </cell>
          <cell r="K59">
            <v>32965</v>
          </cell>
          <cell r="L59">
            <v>33117</v>
          </cell>
          <cell r="M59">
            <v>38</v>
          </cell>
          <cell r="N59">
            <v>7</v>
          </cell>
          <cell r="P59">
            <v>15</v>
          </cell>
          <cell r="Q59">
            <v>11</v>
          </cell>
          <cell r="R59">
            <v>448</v>
          </cell>
          <cell r="S59">
            <v>37</v>
          </cell>
          <cell r="T59">
            <v>4</v>
          </cell>
          <cell r="U59">
            <v>267325</v>
          </cell>
          <cell r="V59">
            <v>70000</v>
          </cell>
          <cell r="W59">
            <v>10000</v>
          </cell>
          <cell r="X59">
            <v>12000</v>
          </cell>
          <cell r="Y59">
            <v>20000</v>
          </cell>
          <cell r="AE59">
            <v>41284</v>
          </cell>
          <cell r="AF59">
            <v>5000</v>
          </cell>
          <cell r="AO59">
            <v>232950</v>
          </cell>
          <cell r="AP59">
            <v>21</v>
          </cell>
          <cell r="AQ59">
            <v>296000</v>
          </cell>
          <cell r="AR59">
            <v>353100</v>
          </cell>
          <cell r="AS59">
            <v>296000</v>
          </cell>
          <cell r="AT59">
            <v>30.2</v>
          </cell>
          <cell r="AV59">
            <v>8939200</v>
          </cell>
          <cell r="AW59">
            <v>39</v>
          </cell>
          <cell r="AX59">
            <v>8</v>
          </cell>
          <cell r="AY59">
            <v>10.925</v>
          </cell>
          <cell r="AZ59">
            <v>191</v>
          </cell>
          <cell r="BA59">
            <v>2544978.75</v>
          </cell>
          <cell r="BC59">
            <v>2544978.75</v>
          </cell>
          <cell r="BD59">
            <v>1781485.1250000007</v>
          </cell>
          <cell r="BF59">
            <v>1781485.1250000007</v>
          </cell>
          <cell r="BG59">
            <v>173</v>
          </cell>
          <cell r="BH59">
            <v>871995</v>
          </cell>
          <cell r="BN59">
            <v>871995</v>
          </cell>
          <cell r="BO59">
            <v>-1672983.75</v>
          </cell>
          <cell r="BP59">
            <v>-909490.1250000007</v>
          </cell>
          <cell r="BQ59">
            <v>4</v>
          </cell>
          <cell r="BR59">
            <v>16000</v>
          </cell>
          <cell r="BS59">
            <v>871995</v>
          </cell>
          <cell r="BT59">
            <v>54499.6875</v>
          </cell>
          <cell r="BU59">
            <v>53</v>
          </cell>
          <cell r="BV59">
            <v>866560</v>
          </cell>
          <cell r="BW59">
            <v>187</v>
          </cell>
          <cell r="BX59">
            <v>53</v>
          </cell>
          <cell r="BY59">
            <v>866560</v>
          </cell>
          <cell r="BZ59">
            <v>5435</v>
          </cell>
        </row>
        <row r="60">
          <cell r="B60">
            <v>577</v>
          </cell>
          <cell r="C60" t="str">
            <v>男性</v>
          </cell>
          <cell r="E60" t="str">
            <v>社員</v>
          </cell>
          <cell r="F60" t="str">
            <v>総合Ⅰ</v>
          </cell>
          <cell r="G60">
            <v>3</v>
          </cell>
          <cell r="H60" t="str">
            <v>ﾋﾗﾃ ｶﾂﾕｷ</v>
          </cell>
          <cell r="I60" t="str">
            <v>平手　克征　</v>
          </cell>
          <cell r="J60">
            <v>24840</v>
          </cell>
          <cell r="K60">
            <v>32965</v>
          </cell>
          <cell r="L60">
            <v>33117</v>
          </cell>
          <cell r="M60">
            <v>38</v>
          </cell>
          <cell r="N60">
            <v>2</v>
          </cell>
          <cell r="P60">
            <v>15</v>
          </cell>
          <cell r="Q60">
            <v>11</v>
          </cell>
          <cell r="R60">
            <v>453</v>
          </cell>
          <cell r="S60">
            <v>37</v>
          </cell>
          <cell r="T60">
            <v>9</v>
          </cell>
          <cell r="U60">
            <v>244900</v>
          </cell>
          <cell r="V60">
            <v>10000</v>
          </cell>
          <cell r="X60">
            <v>12000</v>
          </cell>
          <cell r="Y60">
            <v>20000</v>
          </cell>
          <cell r="AA60">
            <v>30000</v>
          </cell>
          <cell r="AB60">
            <v>10000</v>
          </cell>
          <cell r="AE60">
            <v>20000</v>
          </cell>
          <cell r="AF60">
            <v>5000</v>
          </cell>
          <cell r="AO60">
            <v>218250</v>
          </cell>
          <cell r="AP60">
            <v>21</v>
          </cell>
          <cell r="AQ60">
            <v>281300</v>
          </cell>
          <cell r="AR60">
            <v>330800</v>
          </cell>
          <cell r="AS60">
            <v>281300</v>
          </cell>
          <cell r="AT60">
            <v>30.2</v>
          </cell>
          <cell r="AV60">
            <v>8495260</v>
          </cell>
          <cell r="AW60">
            <v>40</v>
          </cell>
          <cell r="AX60">
            <v>1</v>
          </cell>
          <cell r="AY60">
            <v>10.925</v>
          </cell>
          <cell r="AZ60">
            <v>191</v>
          </cell>
          <cell r="BA60">
            <v>2384381.25</v>
          </cell>
          <cell r="BC60">
            <v>2384381.25</v>
          </cell>
          <cell r="BD60">
            <v>1669066.8750000005</v>
          </cell>
          <cell r="BF60">
            <v>1669066.8750000005</v>
          </cell>
          <cell r="BG60">
            <v>177</v>
          </cell>
          <cell r="BH60">
            <v>772073</v>
          </cell>
          <cell r="BN60">
            <v>772073</v>
          </cell>
          <cell r="BO60">
            <v>-1612308.25</v>
          </cell>
          <cell r="BP60">
            <v>-896993.8750000005</v>
          </cell>
          <cell r="BQ60">
            <v>3</v>
          </cell>
          <cell r="BR60">
            <v>12000</v>
          </cell>
          <cell r="BS60">
            <v>772073</v>
          </cell>
          <cell r="BT60">
            <v>64339.416666666664</v>
          </cell>
          <cell r="BU60">
            <v>62</v>
          </cell>
          <cell r="BV60">
            <v>763200</v>
          </cell>
          <cell r="BW60">
            <v>187</v>
          </cell>
          <cell r="BX60">
            <v>62</v>
          </cell>
          <cell r="BY60">
            <v>763200</v>
          </cell>
          <cell r="BZ60">
            <v>8873</v>
          </cell>
        </row>
        <row r="61">
          <cell r="B61">
            <v>578</v>
          </cell>
          <cell r="C61" t="str">
            <v>男性</v>
          </cell>
          <cell r="E61" t="str">
            <v>社員</v>
          </cell>
          <cell r="F61" t="str">
            <v>総合Ⅰ</v>
          </cell>
          <cell r="G61">
            <v>2</v>
          </cell>
          <cell r="H61" t="str">
            <v>ﾎﾘ ﾖｼｶﾂ</v>
          </cell>
          <cell r="I61" t="str">
            <v>堀　好勝　</v>
          </cell>
          <cell r="J61">
            <v>24838</v>
          </cell>
          <cell r="K61">
            <v>32965</v>
          </cell>
          <cell r="L61">
            <v>33117</v>
          </cell>
          <cell r="M61">
            <v>38</v>
          </cell>
          <cell r="N61">
            <v>3</v>
          </cell>
          <cell r="P61">
            <v>15</v>
          </cell>
          <cell r="Q61">
            <v>11</v>
          </cell>
          <cell r="R61">
            <v>452</v>
          </cell>
          <cell r="S61">
            <v>37</v>
          </cell>
          <cell r="T61">
            <v>8</v>
          </cell>
          <cell r="U61">
            <v>239975</v>
          </cell>
          <cell r="Y61">
            <v>20000</v>
          </cell>
          <cell r="AA61">
            <v>25000</v>
          </cell>
          <cell r="AB61">
            <v>10000</v>
          </cell>
          <cell r="AE61">
            <v>20000</v>
          </cell>
          <cell r="AF61">
            <v>5000</v>
          </cell>
          <cell r="AO61">
            <v>217150</v>
          </cell>
          <cell r="AP61">
            <v>21</v>
          </cell>
          <cell r="AQ61">
            <v>280200</v>
          </cell>
          <cell r="AR61">
            <v>329100</v>
          </cell>
          <cell r="AS61">
            <v>280200</v>
          </cell>
          <cell r="AT61">
            <v>30.2</v>
          </cell>
          <cell r="AV61">
            <v>8462040</v>
          </cell>
          <cell r="AW61">
            <v>40</v>
          </cell>
          <cell r="AX61">
            <v>1</v>
          </cell>
          <cell r="AY61">
            <v>10.925</v>
          </cell>
          <cell r="AZ61">
            <v>191</v>
          </cell>
          <cell r="BA61">
            <v>2372363.75</v>
          </cell>
          <cell r="BC61">
            <v>2372363.75</v>
          </cell>
          <cell r="BD61">
            <v>1660654.6250000005</v>
          </cell>
          <cell r="BF61">
            <v>1660654.6250000005</v>
          </cell>
          <cell r="BG61">
            <v>178</v>
          </cell>
          <cell r="BH61">
            <v>768181</v>
          </cell>
          <cell r="BN61">
            <v>768181</v>
          </cell>
          <cell r="BO61">
            <v>-1604182.75</v>
          </cell>
          <cell r="BP61">
            <v>-892473.6250000005</v>
          </cell>
          <cell r="BQ61">
            <v>2</v>
          </cell>
          <cell r="BR61">
            <v>9000</v>
          </cell>
          <cell r="BS61">
            <v>768181</v>
          </cell>
          <cell r="BT61">
            <v>85353.44444444445</v>
          </cell>
          <cell r="BU61">
            <v>82</v>
          </cell>
          <cell r="BV61">
            <v>763380</v>
          </cell>
          <cell r="BW61">
            <v>187</v>
          </cell>
          <cell r="BX61">
            <v>82</v>
          </cell>
          <cell r="BY61">
            <v>763380</v>
          </cell>
          <cell r="BZ61">
            <v>4801</v>
          </cell>
        </row>
        <row r="62">
          <cell r="B62">
            <v>580</v>
          </cell>
          <cell r="C62" t="str">
            <v>男性</v>
          </cell>
          <cell r="D62" t="str">
            <v>所長</v>
          </cell>
          <cell r="E62" t="str">
            <v>社員</v>
          </cell>
          <cell r="F62" t="str">
            <v>総合Ⅰ</v>
          </cell>
          <cell r="G62">
            <v>4</v>
          </cell>
          <cell r="H62" t="str">
            <v>ﾓﾘ ｶｽﾞｷ</v>
          </cell>
          <cell r="I62" t="str">
            <v>森　一樹</v>
          </cell>
          <cell r="J62">
            <v>24787</v>
          </cell>
          <cell r="K62">
            <v>32965</v>
          </cell>
          <cell r="L62">
            <v>33117</v>
          </cell>
          <cell r="M62">
            <v>38</v>
          </cell>
          <cell r="N62">
            <v>4</v>
          </cell>
          <cell r="P62">
            <v>15</v>
          </cell>
          <cell r="Q62">
            <v>11</v>
          </cell>
          <cell r="R62">
            <v>451</v>
          </cell>
          <cell r="S62">
            <v>37</v>
          </cell>
          <cell r="T62">
            <v>7</v>
          </cell>
          <cell r="U62">
            <v>274150</v>
          </cell>
          <cell r="V62">
            <v>70000</v>
          </cell>
          <cell r="W62">
            <v>10000</v>
          </cell>
          <cell r="Y62">
            <v>20000</v>
          </cell>
          <cell r="AE62">
            <v>20000</v>
          </cell>
          <cell r="AF62">
            <v>5000</v>
          </cell>
          <cell r="AO62">
            <v>234000</v>
          </cell>
          <cell r="AP62">
            <v>21</v>
          </cell>
          <cell r="AQ62">
            <v>297000</v>
          </cell>
          <cell r="AR62">
            <v>354700</v>
          </cell>
          <cell r="AS62">
            <v>297000</v>
          </cell>
          <cell r="AT62">
            <v>30.2</v>
          </cell>
          <cell r="AV62">
            <v>8969400</v>
          </cell>
          <cell r="AW62">
            <v>39</v>
          </cell>
          <cell r="AX62">
            <v>11</v>
          </cell>
          <cell r="AY62">
            <v>10.925</v>
          </cell>
          <cell r="AZ62">
            <v>191</v>
          </cell>
          <cell r="BA62">
            <v>2556450</v>
          </cell>
          <cell r="BC62">
            <v>2556450</v>
          </cell>
          <cell r="BD62">
            <v>1789515.0000000007</v>
          </cell>
          <cell r="BF62">
            <v>1789515.0000000007</v>
          </cell>
          <cell r="BG62">
            <v>180</v>
          </cell>
          <cell r="BH62">
            <v>827789</v>
          </cell>
          <cell r="BN62">
            <v>827789</v>
          </cell>
          <cell r="BO62">
            <v>-1728661</v>
          </cell>
          <cell r="BP62">
            <v>-961726.0000000007</v>
          </cell>
          <cell r="BQ62">
            <v>4</v>
          </cell>
          <cell r="BR62">
            <v>16000</v>
          </cell>
          <cell r="BS62">
            <v>827789</v>
          </cell>
          <cell r="BT62">
            <v>51736.8125</v>
          </cell>
          <cell r="BU62">
            <v>50</v>
          </cell>
          <cell r="BV62">
            <v>816480</v>
          </cell>
          <cell r="BW62">
            <v>187</v>
          </cell>
          <cell r="BX62">
            <v>50</v>
          </cell>
          <cell r="BY62">
            <v>816480</v>
          </cell>
          <cell r="BZ62">
            <v>11309</v>
          </cell>
        </row>
        <row r="63">
          <cell r="B63">
            <v>587</v>
          </cell>
          <cell r="C63" t="str">
            <v>男性</v>
          </cell>
          <cell r="E63" t="str">
            <v>社員</v>
          </cell>
          <cell r="F63" t="str">
            <v>一般Ⅰ</v>
          </cell>
          <cell r="G63">
            <v>2</v>
          </cell>
          <cell r="H63" t="str">
            <v>ｽｷﾞｳﾗ ﾀｶﾉﾘ</v>
          </cell>
          <cell r="I63" t="str">
            <v>杉浦　幸則</v>
          </cell>
          <cell r="J63">
            <v>18121</v>
          </cell>
          <cell r="K63">
            <v>33168</v>
          </cell>
          <cell r="L63">
            <v>33482</v>
          </cell>
          <cell r="M63">
            <v>56</v>
          </cell>
          <cell r="N63">
            <v>7</v>
          </cell>
          <cell r="P63">
            <v>15</v>
          </cell>
          <cell r="Q63">
            <v>5</v>
          </cell>
          <cell r="R63">
            <v>226</v>
          </cell>
          <cell r="S63">
            <v>18</v>
          </cell>
          <cell r="T63">
            <v>10</v>
          </cell>
          <cell r="U63">
            <v>303300</v>
          </cell>
          <cell r="V63">
            <v>7000</v>
          </cell>
          <cell r="Y63">
            <v>20000</v>
          </cell>
          <cell r="AC63">
            <v>5000</v>
          </cell>
          <cell r="AE63">
            <v>20000</v>
          </cell>
          <cell r="AF63">
            <v>2500</v>
          </cell>
          <cell r="AO63">
            <v>260175</v>
          </cell>
          <cell r="AP63">
            <v>3</v>
          </cell>
          <cell r="AQ63">
            <v>269200</v>
          </cell>
          <cell r="AR63">
            <v>276100</v>
          </cell>
          <cell r="AS63">
            <v>269200</v>
          </cell>
          <cell r="AT63">
            <v>13.549999999999994</v>
          </cell>
          <cell r="AV63">
            <v>3647659.999999998</v>
          </cell>
          <cell r="AW63">
            <v>21</v>
          </cell>
          <cell r="AX63">
            <v>8</v>
          </cell>
          <cell r="AY63">
            <v>10.475</v>
          </cell>
          <cell r="AZ63">
            <v>185</v>
          </cell>
          <cell r="BA63">
            <v>2725333.125</v>
          </cell>
          <cell r="BC63">
            <v>2725333.125</v>
          </cell>
          <cell r="BD63">
            <v>1907733.1875000005</v>
          </cell>
          <cell r="BF63">
            <v>1907733.1875000005</v>
          </cell>
          <cell r="BG63">
            <v>186</v>
          </cell>
          <cell r="BH63">
            <v>1039089</v>
          </cell>
          <cell r="BN63">
            <v>1039089</v>
          </cell>
          <cell r="BO63">
            <v>-1686244.125</v>
          </cell>
          <cell r="BP63">
            <v>-868644.1875000005</v>
          </cell>
          <cell r="BQ63">
            <v>2</v>
          </cell>
          <cell r="BR63">
            <v>9000</v>
          </cell>
          <cell r="BS63">
            <v>1039089</v>
          </cell>
          <cell r="BT63">
            <v>115454.33333333334</v>
          </cell>
          <cell r="BU63">
            <v>110</v>
          </cell>
          <cell r="BV63">
            <v>1036080</v>
          </cell>
          <cell r="BW63">
            <v>175</v>
          </cell>
          <cell r="BX63">
            <v>110</v>
          </cell>
          <cell r="BY63">
            <v>1036080</v>
          </cell>
          <cell r="BZ63">
            <v>3009</v>
          </cell>
        </row>
        <row r="64">
          <cell r="B64">
            <v>588</v>
          </cell>
          <cell r="C64" t="str">
            <v>男性</v>
          </cell>
          <cell r="D64" t="str">
            <v>主任</v>
          </cell>
          <cell r="E64" t="str">
            <v>社員</v>
          </cell>
          <cell r="F64" t="str">
            <v>一般Ⅰ</v>
          </cell>
          <cell r="G64">
            <v>3</v>
          </cell>
          <cell r="H64" t="str">
            <v>ﾓﾘｼﾀ ﾖｼﾛｳ</v>
          </cell>
          <cell r="I64" t="str">
            <v>森下　慶郎</v>
          </cell>
          <cell r="J64">
            <v>19454</v>
          </cell>
          <cell r="K64">
            <v>33162</v>
          </cell>
          <cell r="L64">
            <v>33482</v>
          </cell>
          <cell r="M64">
            <v>52</v>
          </cell>
          <cell r="N64">
            <v>11</v>
          </cell>
          <cell r="P64">
            <v>15</v>
          </cell>
          <cell r="Q64">
            <v>5</v>
          </cell>
          <cell r="R64">
            <v>270</v>
          </cell>
          <cell r="S64">
            <v>22</v>
          </cell>
          <cell r="T64">
            <v>6</v>
          </cell>
          <cell r="U64">
            <v>292800</v>
          </cell>
          <cell r="V64">
            <v>7000</v>
          </cell>
          <cell r="AC64">
            <v>5000</v>
          </cell>
          <cell r="AE64">
            <v>20000</v>
          </cell>
          <cell r="AF64">
            <v>2500</v>
          </cell>
          <cell r="AO64">
            <v>254425</v>
          </cell>
          <cell r="AP64">
            <v>7</v>
          </cell>
          <cell r="AQ64">
            <v>275400</v>
          </cell>
          <cell r="AR64">
            <v>292300</v>
          </cell>
          <cell r="AS64">
            <v>275400</v>
          </cell>
          <cell r="AT64">
            <v>17.60000000000001</v>
          </cell>
          <cell r="AV64">
            <v>4847040.000000003</v>
          </cell>
          <cell r="AW64">
            <v>25</v>
          </cell>
          <cell r="AX64">
            <v>4</v>
          </cell>
          <cell r="AY64">
            <v>10.475</v>
          </cell>
          <cell r="AZ64">
            <v>185</v>
          </cell>
          <cell r="BA64">
            <v>2665101.875</v>
          </cell>
          <cell r="BC64">
            <v>2665101.875</v>
          </cell>
          <cell r="BD64">
            <v>1865571.3125000002</v>
          </cell>
          <cell r="BF64">
            <v>1865571.3125000002</v>
          </cell>
          <cell r="BG64">
            <v>185</v>
          </cell>
          <cell r="BH64">
            <v>1031220</v>
          </cell>
          <cell r="BN64">
            <v>1031220</v>
          </cell>
          <cell r="BO64">
            <v>-1633881.875</v>
          </cell>
          <cell r="BP64">
            <v>-834351.3125000002</v>
          </cell>
          <cell r="BQ64">
            <v>3</v>
          </cell>
          <cell r="BR64">
            <v>12000</v>
          </cell>
          <cell r="BS64">
            <v>1031220</v>
          </cell>
          <cell r="BT64">
            <v>85935</v>
          </cell>
          <cell r="BU64">
            <v>83</v>
          </cell>
          <cell r="BV64">
            <v>1030680</v>
          </cell>
          <cell r="BW64">
            <v>175</v>
          </cell>
          <cell r="BX64">
            <v>83</v>
          </cell>
          <cell r="BY64">
            <v>1030680</v>
          </cell>
          <cell r="BZ64">
            <v>540</v>
          </cell>
        </row>
        <row r="65">
          <cell r="B65">
            <v>590</v>
          </cell>
          <cell r="C65" t="str">
            <v>男性</v>
          </cell>
          <cell r="D65" t="str">
            <v>　　　　　　　</v>
          </cell>
          <cell r="E65" t="str">
            <v>社員</v>
          </cell>
          <cell r="F65" t="str">
            <v>一般Ⅰ</v>
          </cell>
          <cell r="G65">
            <v>2</v>
          </cell>
          <cell r="H65" t="str">
            <v>ｳｴﾏｴ ﾜﾀﾙ</v>
          </cell>
          <cell r="I65" t="str">
            <v>上前　渡　</v>
          </cell>
          <cell r="J65">
            <v>17399</v>
          </cell>
          <cell r="K65">
            <v>33254</v>
          </cell>
          <cell r="L65">
            <v>33482</v>
          </cell>
          <cell r="M65">
            <v>58</v>
          </cell>
          <cell r="N65">
            <v>7</v>
          </cell>
          <cell r="P65">
            <v>15</v>
          </cell>
          <cell r="Q65">
            <v>2</v>
          </cell>
          <cell r="R65">
            <v>199</v>
          </cell>
          <cell r="S65">
            <v>16</v>
          </cell>
          <cell r="T65">
            <v>7</v>
          </cell>
          <cell r="U65">
            <v>294200</v>
          </cell>
          <cell r="X65">
            <v>8000</v>
          </cell>
          <cell r="Y65">
            <v>20000</v>
          </cell>
          <cell r="AE65">
            <v>20000</v>
          </cell>
          <cell r="AO65">
            <v>251925</v>
          </cell>
          <cell r="AP65">
            <v>1</v>
          </cell>
          <cell r="AQ65">
            <v>254900</v>
          </cell>
          <cell r="AR65">
            <v>257000</v>
          </cell>
          <cell r="AS65">
            <v>254900</v>
          </cell>
          <cell r="AT65">
            <v>11.524999999999995</v>
          </cell>
          <cell r="AV65">
            <v>2937722.4999999986</v>
          </cell>
          <cell r="AW65">
            <v>19</v>
          </cell>
          <cell r="AX65">
            <v>8</v>
          </cell>
          <cell r="AY65">
            <v>10.25</v>
          </cell>
          <cell r="AZ65">
            <v>182</v>
          </cell>
          <cell r="BA65">
            <v>2582231.25</v>
          </cell>
          <cell r="BC65">
            <v>2582231.25</v>
          </cell>
          <cell r="BD65">
            <v>1807561.8750000002</v>
          </cell>
          <cell r="BF65">
            <v>1807561.8750000002</v>
          </cell>
          <cell r="BG65">
            <v>189</v>
          </cell>
          <cell r="BH65">
            <v>1028528</v>
          </cell>
          <cell r="BN65">
            <v>1028528</v>
          </cell>
          <cell r="BO65">
            <v>-1553703.25</v>
          </cell>
          <cell r="BP65">
            <v>-779033.8750000002</v>
          </cell>
          <cell r="BQ65">
            <v>2</v>
          </cell>
          <cell r="BR65">
            <v>9000</v>
          </cell>
          <cell r="BS65">
            <v>1028528</v>
          </cell>
          <cell r="BT65">
            <v>114280.88888888889</v>
          </cell>
          <cell r="BU65">
            <v>109</v>
          </cell>
          <cell r="BV65">
            <v>1026270</v>
          </cell>
          <cell r="BW65">
            <v>175</v>
          </cell>
          <cell r="BX65">
            <v>109</v>
          </cell>
          <cell r="BY65">
            <v>1026270</v>
          </cell>
          <cell r="BZ65">
            <v>2258</v>
          </cell>
        </row>
        <row r="66">
          <cell r="B66">
            <v>591</v>
          </cell>
          <cell r="C66" t="str">
            <v>男性</v>
          </cell>
          <cell r="E66" t="str">
            <v>社員</v>
          </cell>
          <cell r="F66" t="str">
            <v>総合Ⅱ</v>
          </cell>
          <cell r="G66">
            <v>2</v>
          </cell>
          <cell r="H66" t="str">
            <v>ﾓﾘｶﾜ ﾀｶﾐ</v>
          </cell>
          <cell r="I66" t="str">
            <v>森川　孝己</v>
          </cell>
          <cell r="J66">
            <v>19417</v>
          </cell>
          <cell r="K66">
            <v>33254</v>
          </cell>
          <cell r="L66">
            <v>33482</v>
          </cell>
          <cell r="M66">
            <v>53</v>
          </cell>
          <cell r="N66">
            <v>1</v>
          </cell>
          <cell r="P66">
            <v>15</v>
          </cell>
          <cell r="Q66">
            <v>2</v>
          </cell>
          <cell r="R66">
            <v>265</v>
          </cell>
          <cell r="S66">
            <v>22</v>
          </cell>
          <cell r="T66">
            <v>1</v>
          </cell>
          <cell r="U66">
            <v>288725</v>
          </cell>
          <cell r="X66">
            <v>2000</v>
          </cell>
          <cell r="Y66">
            <v>20000</v>
          </cell>
          <cell r="Z66">
            <v>20000</v>
          </cell>
          <cell r="AE66">
            <v>20000</v>
          </cell>
          <cell r="AO66">
            <v>261175</v>
          </cell>
          <cell r="AP66">
            <v>6</v>
          </cell>
          <cell r="AQ66">
            <v>279200</v>
          </cell>
          <cell r="AR66">
            <v>294100</v>
          </cell>
          <cell r="AS66">
            <v>279200</v>
          </cell>
          <cell r="AT66">
            <v>17.1</v>
          </cell>
          <cell r="AV66">
            <v>4774320</v>
          </cell>
          <cell r="AW66">
            <v>25</v>
          </cell>
          <cell r="AX66">
            <v>2</v>
          </cell>
          <cell r="AY66">
            <v>10.25</v>
          </cell>
          <cell r="AZ66">
            <v>182</v>
          </cell>
          <cell r="BA66">
            <v>2677043.75</v>
          </cell>
          <cell r="BC66">
            <v>2677043.75</v>
          </cell>
          <cell r="BD66">
            <v>1873930.6250000002</v>
          </cell>
          <cell r="BF66">
            <v>1873930.6250000002</v>
          </cell>
          <cell r="BG66">
            <v>190</v>
          </cell>
          <cell r="BH66">
            <v>1058579</v>
          </cell>
          <cell r="BN66">
            <v>1058579</v>
          </cell>
          <cell r="BO66">
            <v>-1618464.75</v>
          </cell>
          <cell r="BP66">
            <v>-815351.6250000002</v>
          </cell>
          <cell r="BQ66">
            <v>2</v>
          </cell>
          <cell r="BR66">
            <v>9000</v>
          </cell>
          <cell r="BS66">
            <v>1058579</v>
          </cell>
          <cell r="BT66">
            <v>117619.88888888889</v>
          </cell>
          <cell r="BU66">
            <v>112</v>
          </cell>
          <cell r="BV66">
            <v>1055880</v>
          </cell>
          <cell r="BW66">
            <v>175</v>
          </cell>
          <cell r="BX66">
            <v>112</v>
          </cell>
          <cell r="BY66">
            <v>1055880</v>
          </cell>
          <cell r="BZ66">
            <v>2699</v>
          </cell>
        </row>
        <row r="67">
          <cell r="B67">
            <v>592</v>
          </cell>
          <cell r="C67" t="str">
            <v>男性</v>
          </cell>
          <cell r="E67" t="str">
            <v>社員</v>
          </cell>
          <cell r="F67" t="str">
            <v>一般Ⅰ</v>
          </cell>
          <cell r="G67">
            <v>2</v>
          </cell>
          <cell r="H67" t="str">
            <v>ｵｵﾋﾗ ｻﾄｼ</v>
          </cell>
          <cell r="I67" t="str">
            <v>大平　敏　</v>
          </cell>
          <cell r="J67">
            <v>19057</v>
          </cell>
          <cell r="K67">
            <v>33254</v>
          </cell>
          <cell r="L67">
            <v>33482</v>
          </cell>
          <cell r="M67">
            <v>54</v>
          </cell>
          <cell r="N67">
            <v>0</v>
          </cell>
          <cell r="P67">
            <v>15</v>
          </cell>
          <cell r="Q67">
            <v>2</v>
          </cell>
          <cell r="R67">
            <v>254</v>
          </cell>
          <cell r="S67">
            <v>21</v>
          </cell>
          <cell r="T67">
            <v>2</v>
          </cell>
          <cell r="U67">
            <v>279230</v>
          </cell>
          <cell r="Y67">
            <v>20000</v>
          </cell>
          <cell r="AC67">
            <v>5000</v>
          </cell>
          <cell r="AE67">
            <v>20000</v>
          </cell>
          <cell r="AF67">
            <v>2500</v>
          </cell>
          <cell r="AO67">
            <v>254175</v>
          </cell>
          <cell r="AP67">
            <v>5</v>
          </cell>
          <cell r="AQ67">
            <v>269200</v>
          </cell>
          <cell r="AR67">
            <v>280600</v>
          </cell>
          <cell r="AS67">
            <v>269200</v>
          </cell>
          <cell r="AT67">
            <v>16</v>
          </cell>
          <cell r="AV67">
            <v>4307200</v>
          </cell>
          <cell r="AW67">
            <v>24</v>
          </cell>
          <cell r="AX67">
            <v>3</v>
          </cell>
          <cell r="AY67">
            <v>10.25</v>
          </cell>
          <cell r="AZ67">
            <v>182</v>
          </cell>
          <cell r="BA67">
            <v>2605293.75</v>
          </cell>
          <cell r="BC67">
            <v>2605293.75</v>
          </cell>
          <cell r="BD67">
            <v>1823705.6250000002</v>
          </cell>
          <cell r="BF67">
            <v>1823705.6250000002</v>
          </cell>
          <cell r="BG67">
            <v>191</v>
          </cell>
          <cell r="BH67">
            <v>1019876</v>
          </cell>
          <cell r="BN67">
            <v>1019876</v>
          </cell>
          <cell r="BO67">
            <v>-1585417.75</v>
          </cell>
          <cell r="BP67">
            <v>-803829.6250000002</v>
          </cell>
          <cell r="BQ67">
            <v>2</v>
          </cell>
          <cell r="BR67">
            <v>9000</v>
          </cell>
          <cell r="BS67">
            <v>1019876</v>
          </cell>
          <cell r="BT67">
            <v>113319.55555555555</v>
          </cell>
          <cell r="BU67">
            <v>108</v>
          </cell>
          <cell r="BV67">
            <v>1016460</v>
          </cell>
          <cell r="BW67">
            <v>175</v>
          </cell>
          <cell r="BX67">
            <v>108</v>
          </cell>
          <cell r="BY67">
            <v>1016460</v>
          </cell>
          <cell r="BZ67">
            <v>3416</v>
          </cell>
        </row>
        <row r="68">
          <cell r="B68">
            <v>595</v>
          </cell>
          <cell r="C68" t="str">
            <v>男性</v>
          </cell>
          <cell r="E68" t="str">
            <v>社員</v>
          </cell>
          <cell r="F68" t="str">
            <v>総合Ⅰ</v>
          </cell>
          <cell r="G68">
            <v>3</v>
          </cell>
          <cell r="H68" t="str">
            <v>ﾄﾄﾞﾘｷ ｹﾝｲﾁ</v>
          </cell>
          <cell r="I68" t="str">
            <v>等々力　憲一</v>
          </cell>
          <cell r="J68">
            <v>17710</v>
          </cell>
          <cell r="K68">
            <v>33301</v>
          </cell>
          <cell r="L68">
            <v>33482</v>
          </cell>
          <cell r="M68">
            <v>57</v>
          </cell>
          <cell r="N68">
            <v>9</v>
          </cell>
          <cell r="P68">
            <v>15</v>
          </cell>
          <cell r="Q68">
            <v>0</v>
          </cell>
          <cell r="R68">
            <v>207</v>
          </cell>
          <cell r="S68">
            <v>17</v>
          </cell>
          <cell r="T68">
            <v>3</v>
          </cell>
          <cell r="U68">
            <v>269860</v>
          </cell>
          <cell r="V68">
            <v>0</v>
          </cell>
          <cell r="X68">
            <v>8000</v>
          </cell>
          <cell r="Y68">
            <v>20000</v>
          </cell>
          <cell r="AA68">
            <v>25000</v>
          </cell>
          <cell r="AB68">
            <v>10000</v>
          </cell>
          <cell r="AE68">
            <v>50291</v>
          </cell>
          <cell r="AF68">
            <v>5000</v>
          </cell>
          <cell r="AO68">
            <v>234075</v>
          </cell>
          <cell r="AP68">
            <v>2</v>
          </cell>
          <cell r="AQ68">
            <v>240100</v>
          </cell>
          <cell r="AR68">
            <v>243500</v>
          </cell>
          <cell r="AS68">
            <v>240100</v>
          </cell>
          <cell r="AT68">
            <v>12.124999999999998</v>
          </cell>
          <cell r="AV68">
            <v>2911212.4999999995</v>
          </cell>
          <cell r="AW68">
            <v>20</v>
          </cell>
          <cell r="AX68">
            <v>6</v>
          </cell>
          <cell r="AY68">
            <v>10.1</v>
          </cell>
          <cell r="AZ68">
            <v>180</v>
          </cell>
          <cell r="BA68">
            <v>2364157.5</v>
          </cell>
          <cell r="BC68">
            <v>2364157.5</v>
          </cell>
          <cell r="BD68">
            <v>1654910.25</v>
          </cell>
          <cell r="BF68">
            <v>1654910.25</v>
          </cell>
          <cell r="BG68">
            <v>192</v>
          </cell>
          <cell r="BH68">
            <v>947729</v>
          </cell>
          <cell r="BN68">
            <v>947729</v>
          </cell>
          <cell r="BO68">
            <v>-1416428.5</v>
          </cell>
          <cell r="BP68">
            <v>-707181.25</v>
          </cell>
          <cell r="BQ68">
            <v>3</v>
          </cell>
          <cell r="BR68">
            <v>12000</v>
          </cell>
          <cell r="BS68">
            <v>947729</v>
          </cell>
          <cell r="BT68">
            <v>78977.41666666667</v>
          </cell>
          <cell r="BU68">
            <v>76</v>
          </cell>
          <cell r="BV68">
            <v>940920</v>
          </cell>
          <cell r="BW68">
            <v>175</v>
          </cell>
          <cell r="BX68">
            <v>76</v>
          </cell>
          <cell r="BY68">
            <v>940920</v>
          </cell>
          <cell r="BZ68">
            <v>6809</v>
          </cell>
        </row>
        <row r="69">
          <cell r="B69">
            <v>600</v>
          </cell>
          <cell r="C69" t="str">
            <v>男性</v>
          </cell>
          <cell r="E69" t="str">
            <v>社員</v>
          </cell>
          <cell r="F69" t="str">
            <v>総合Ⅰ</v>
          </cell>
          <cell r="G69">
            <v>2</v>
          </cell>
          <cell r="H69" t="str">
            <v>ﾊﾔｼ ﾉﾌﾞﾋﾛ</v>
          </cell>
          <cell r="I69" t="str">
            <v>林　宣博</v>
          </cell>
          <cell r="J69">
            <v>24934</v>
          </cell>
          <cell r="K69">
            <v>33329</v>
          </cell>
          <cell r="L69">
            <v>33482</v>
          </cell>
          <cell r="M69">
            <v>37</v>
          </cell>
          <cell r="N69">
            <v>11</v>
          </cell>
          <cell r="P69">
            <v>15</v>
          </cell>
          <cell r="Q69">
            <v>0</v>
          </cell>
          <cell r="R69">
            <v>445</v>
          </cell>
          <cell r="S69">
            <v>37</v>
          </cell>
          <cell r="T69">
            <v>1</v>
          </cell>
          <cell r="U69">
            <v>236225</v>
          </cell>
          <cell r="Y69">
            <v>20000</v>
          </cell>
          <cell r="AA69">
            <v>25000</v>
          </cell>
          <cell r="AB69">
            <v>10000</v>
          </cell>
          <cell r="AE69">
            <v>30890</v>
          </cell>
          <cell r="AF69">
            <v>5000</v>
          </cell>
          <cell r="AO69">
            <v>215350</v>
          </cell>
          <cell r="AP69">
            <v>22</v>
          </cell>
          <cell r="AQ69">
            <v>281400</v>
          </cell>
          <cell r="AR69">
            <v>332900</v>
          </cell>
          <cell r="AS69">
            <v>281400</v>
          </cell>
          <cell r="AT69">
            <v>30.2</v>
          </cell>
          <cell r="AV69">
            <v>8498280</v>
          </cell>
          <cell r="AW69">
            <v>40</v>
          </cell>
          <cell r="AX69">
            <v>4</v>
          </cell>
          <cell r="AY69">
            <v>10.1</v>
          </cell>
          <cell r="AZ69">
            <v>180</v>
          </cell>
          <cell r="BA69">
            <v>2175035</v>
          </cell>
          <cell r="BC69">
            <v>2175035</v>
          </cell>
          <cell r="BD69">
            <v>1522524.5</v>
          </cell>
          <cell r="BF69">
            <v>1522524.5</v>
          </cell>
          <cell r="BG69">
            <v>196</v>
          </cell>
          <cell r="BH69">
            <v>745887</v>
          </cell>
          <cell r="BN69">
            <v>745887</v>
          </cell>
          <cell r="BO69">
            <v>-1429148</v>
          </cell>
          <cell r="BP69">
            <v>-776637.5</v>
          </cell>
          <cell r="BQ69">
            <v>2</v>
          </cell>
          <cell r="BR69">
            <v>9000</v>
          </cell>
          <cell r="BS69">
            <v>745887</v>
          </cell>
          <cell r="BT69">
            <v>82876.33333333333</v>
          </cell>
          <cell r="BU69">
            <v>80</v>
          </cell>
          <cell r="BV69">
            <v>744120</v>
          </cell>
          <cell r="BW69">
            <v>175</v>
          </cell>
          <cell r="BX69">
            <v>80</v>
          </cell>
          <cell r="BY69">
            <v>744120</v>
          </cell>
          <cell r="BZ69">
            <v>1767</v>
          </cell>
        </row>
        <row r="70">
          <cell r="B70">
            <v>601</v>
          </cell>
          <cell r="C70" t="str">
            <v>男性</v>
          </cell>
          <cell r="D70" t="str">
            <v>課長</v>
          </cell>
          <cell r="E70" t="str">
            <v>社員</v>
          </cell>
          <cell r="F70" t="str">
            <v>総合Ⅰ</v>
          </cell>
          <cell r="G70">
            <v>4</v>
          </cell>
          <cell r="H70" t="str">
            <v>ﾀｶﾊｼ ﾅｵｷ</v>
          </cell>
          <cell r="I70" t="str">
            <v>高橋　直樹</v>
          </cell>
          <cell r="J70">
            <v>25572</v>
          </cell>
          <cell r="K70">
            <v>33329</v>
          </cell>
          <cell r="L70">
            <v>33482</v>
          </cell>
          <cell r="M70">
            <v>36</v>
          </cell>
          <cell r="N70">
            <v>2</v>
          </cell>
          <cell r="P70">
            <v>15</v>
          </cell>
          <cell r="Q70">
            <v>0</v>
          </cell>
          <cell r="R70">
            <v>466</v>
          </cell>
          <cell r="S70">
            <v>38</v>
          </cell>
          <cell r="T70">
            <v>10</v>
          </cell>
          <cell r="U70">
            <v>252700</v>
          </cell>
          <cell r="V70">
            <v>60000</v>
          </cell>
          <cell r="X70">
            <v>10000</v>
          </cell>
          <cell r="Y70">
            <v>20000</v>
          </cell>
          <cell r="AE70">
            <v>20000</v>
          </cell>
          <cell r="AF70">
            <v>5000</v>
          </cell>
          <cell r="AO70">
            <v>226300</v>
          </cell>
          <cell r="AP70">
            <v>23</v>
          </cell>
          <cell r="AQ70">
            <v>295300</v>
          </cell>
          <cell r="AR70">
            <v>356900</v>
          </cell>
          <cell r="AS70">
            <v>295300</v>
          </cell>
          <cell r="AT70">
            <v>30.2</v>
          </cell>
          <cell r="AV70">
            <v>8918060</v>
          </cell>
          <cell r="AW70">
            <v>42</v>
          </cell>
          <cell r="AX70">
            <v>1</v>
          </cell>
          <cell r="AY70">
            <v>10.1</v>
          </cell>
          <cell r="AZ70">
            <v>180</v>
          </cell>
          <cell r="BA70">
            <v>2285630</v>
          </cell>
          <cell r="BC70">
            <v>2285630</v>
          </cell>
          <cell r="BD70">
            <v>1599941</v>
          </cell>
          <cell r="BF70">
            <v>1599941</v>
          </cell>
          <cell r="BG70">
            <v>197</v>
          </cell>
          <cell r="BH70">
            <v>696234</v>
          </cell>
          <cell r="BN70">
            <v>696234</v>
          </cell>
          <cell r="BO70">
            <v>-1589396</v>
          </cell>
          <cell r="BP70">
            <v>-903707</v>
          </cell>
          <cell r="BQ70">
            <v>4</v>
          </cell>
          <cell r="BR70">
            <v>16000</v>
          </cell>
          <cell r="BS70">
            <v>696234</v>
          </cell>
          <cell r="BT70">
            <v>43514.625</v>
          </cell>
          <cell r="BU70">
            <v>42</v>
          </cell>
          <cell r="BV70">
            <v>683520</v>
          </cell>
          <cell r="BW70">
            <v>175</v>
          </cell>
          <cell r="BX70">
            <v>42</v>
          </cell>
          <cell r="BY70">
            <v>683520</v>
          </cell>
          <cell r="BZ70">
            <v>12714</v>
          </cell>
        </row>
        <row r="71">
          <cell r="B71">
            <v>624</v>
          </cell>
          <cell r="C71" t="str">
            <v>男性</v>
          </cell>
          <cell r="E71" t="str">
            <v>社員</v>
          </cell>
          <cell r="F71" t="str">
            <v>総合Ⅰ</v>
          </cell>
          <cell r="G71">
            <v>2</v>
          </cell>
          <cell r="H71" t="str">
            <v>ｷﾀﾑﾗ ﾀﾀﾞｼ</v>
          </cell>
          <cell r="I71" t="str">
            <v>北村　忠</v>
          </cell>
          <cell r="J71">
            <v>25542</v>
          </cell>
          <cell r="K71">
            <v>33695</v>
          </cell>
          <cell r="L71">
            <v>33848</v>
          </cell>
          <cell r="M71">
            <v>36</v>
          </cell>
          <cell r="N71">
            <v>3</v>
          </cell>
          <cell r="P71">
            <v>14</v>
          </cell>
          <cell r="Q71">
            <v>0</v>
          </cell>
          <cell r="R71">
            <v>453</v>
          </cell>
          <cell r="S71">
            <v>37</v>
          </cell>
          <cell r="T71">
            <v>9</v>
          </cell>
          <cell r="U71">
            <v>231850</v>
          </cell>
          <cell r="X71">
            <v>10000</v>
          </cell>
          <cell r="Y71">
            <v>20000</v>
          </cell>
          <cell r="AA71">
            <v>25000</v>
          </cell>
          <cell r="AB71">
            <v>10000</v>
          </cell>
          <cell r="AE71">
            <v>20000</v>
          </cell>
          <cell r="AF71">
            <v>5000</v>
          </cell>
          <cell r="AO71">
            <v>211250</v>
          </cell>
          <cell r="AP71">
            <v>23</v>
          </cell>
          <cell r="AQ71">
            <v>280300</v>
          </cell>
          <cell r="AR71">
            <v>333100</v>
          </cell>
          <cell r="AS71">
            <v>280300</v>
          </cell>
          <cell r="AT71">
            <v>30.2</v>
          </cell>
          <cell r="AV71">
            <v>8465060</v>
          </cell>
          <cell r="AW71">
            <v>41</v>
          </cell>
          <cell r="AX71">
            <v>12</v>
          </cell>
          <cell r="AY71">
            <v>9.2</v>
          </cell>
          <cell r="AZ71">
            <v>168</v>
          </cell>
          <cell r="BA71">
            <v>1943499.9999999998</v>
          </cell>
          <cell r="BC71">
            <v>1943499.9999999998</v>
          </cell>
          <cell r="BD71">
            <v>1360450</v>
          </cell>
          <cell r="BF71">
            <v>1360450</v>
          </cell>
          <cell r="BG71">
            <v>216</v>
          </cell>
          <cell r="BH71">
            <v>634317</v>
          </cell>
          <cell r="BN71">
            <v>634317</v>
          </cell>
          <cell r="BO71">
            <v>-1309182.9999999998</v>
          </cell>
          <cell r="BP71">
            <v>-726133</v>
          </cell>
          <cell r="BQ71">
            <v>2</v>
          </cell>
          <cell r="BR71">
            <v>9000</v>
          </cell>
          <cell r="BS71">
            <v>634317</v>
          </cell>
          <cell r="BT71">
            <v>70479.66666666666</v>
          </cell>
          <cell r="BU71">
            <v>68</v>
          </cell>
          <cell r="BV71">
            <v>629280</v>
          </cell>
          <cell r="BW71">
            <v>163</v>
          </cell>
          <cell r="BX71">
            <v>68</v>
          </cell>
          <cell r="BY71">
            <v>629280</v>
          </cell>
          <cell r="BZ71">
            <v>5037</v>
          </cell>
        </row>
        <row r="72">
          <cell r="B72">
            <v>626</v>
          </cell>
          <cell r="C72" t="str">
            <v>男性</v>
          </cell>
          <cell r="E72" t="str">
            <v>社員</v>
          </cell>
          <cell r="F72" t="str">
            <v>総合Ⅰ</v>
          </cell>
          <cell r="G72">
            <v>4</v>
          </cell>
          <cell r="H72" t="str">
            <v>ｵｶﾞﾜ ｱｷｵ</v>
          </cell>
          <cell r="I72" t="str">
            <v>小川　晃央</v>
          </cell>
          <cell r="J72">
            <v>25996</v>
          </cell>
          <cell r="K72">
            <v>33695</v>
          </cell>
          <cell r="L72">
            <v>33848</v>
          </cell>
          <cell r="M72">
            <v>35</v>
          </cell>
          <cell r="N72">
            <v>0</v>
          </cell>
          <cell r="P72">
            <v>14</v>
          </cell>
          <cell r="Q72">
            <v>0</v>
          </cell>
          <cell r="R72">
            <v>468</v>
          </cell>
          <cell r="S72">
            <v>39</v>
          </cell>
          <cell r="T72">
            <v>0</v>
          </cell>
          <cell r="U72">
            <v>242950</v>
          </cell>
          <cell r="V72">
            <v>60000</v>
          </cell>
          <cell r="Y72">
            <v>20000</v>
          </cell>
          <cell r="AE72">
            <v>20000</v>
          </cell>
          <cell r="AF72">
            <v>5000</v>
          </cell>
          <cell r="AO72">
            <v>214300</v>
          </cell>
          <cell r="AP72">
            <v>24</v>
          </cell>
          <cell r="AQ72">
            <v>286300</v>
          </cell>
          <cell r="AR72">
            <v>344700</v>
          </cell>
          <cell r="AS72">
            <v>286300</v>
          </cell>
          <cell r="AT72">
            <v>30.2</v>
          </cell>
          <cell r="AV72">
            <v>8646260</v>
          </cell>
          <cell r="AW72">
            <v>43</v>
          </cell>
          <cell r="AX72">
            <v>3</v>
          </cell>
          <cell r="AY72">
            <v>9.2</v>
          </cell>
          <cell r="AZ72">
            <v>168</v>
          </cell>
          <cell r="BA72">
            <v>1971559.9999999998</v>
          </cell>
          <cell r="BC72">
            <v>1971559.9999999998</v>
          </cell>
          <cell r="BD72">
            <v>1380092</v>
          </cell>
          <cell r="BF72">
            <v>1380092</v>
          </cell>
          <cell r="BG72">
            <v>219</v>
          </cell>
          <cell r="BH72">
            <v>605241</v>
          </cell>
          <cell r="BN72">
            <v>605241</v>
          </cell>
          <cell r="BO72">
            <v>-1366318.9999999998</v>
          </cell>
          <cell r="BP72">
            <v>-774851</v>
          </cell>
          <cell r="BQ72">
            <v>4</v>
          </cell>
          <cell r="BR72">
            <v>16000</v>
          </cell>
          <cell r="BS72">
            <v>605241</v>
          </cell>
          <cell r="BT72">
            <v>37827.5625</v>
          </cell>
          <cell r="BU72">
            <v>37</v>
          </cell>
          <cell r="BV72">
            <v>600960</v>
          </cell>
          <cell r="BW72">
            <v>163</v>
          </cell>
          <cell r="BX72">
            <v>37</v>
          </cell>
          <cell r="BY72">
            <v>600960</v>
          </cell>
          <cell r="BZ72">
            <v>4281</v>
          </cell>
        </row>
        <row r="73">
          <cell r="B73">
            <v>633</v>
          </cell>
          <cell r="C73" t="str">
            <v>男性</v>
          </cell>
          <cell r="D73" t="str">
            <v>主任</v>
          </cell>
          <cell r="E73" t="str">
            <v>社員</v>
          </cell>
          <cell r="F73" t="str">
            <v>総合Ⅰ</v>
          </cell>
          <cell r="G73">
            <v>3</v>
          </cell>
          <cell r="H73" t="str">
            <v>ﾐｽﾞﾉ ﾖｼﾋﾛ</v>
          </cell>
          <cell r="I73" t="str">
            <v>水野　善博</v>
          </cell>
          <cell r="J73">
            <v>23051</v>
          </cell>
          <cell r="K73">
            <v>33878</v>
          </cell>
          <cell r="L73">
            <v>34213</v>
          </cell>
          <cell r="M73">
            <v>43</v>
          </cell>
          <cell r="N73">
            <v>1</v>
          </cell>
          <cell r="P73">
            <v>13</v>
          </cell>
          <cell r="Q73">
            <v>6</v>
          </cell>
          <cell r="R73">
            <v>365</v>
          </cell>
          <cell r="S73">
            <v>30</v>
          </cell>
          <cell r="T73">
            <v>5</v>
          </cell>
          <cell r="U73">
            <v>256600</v>
          </cell>
          <cell r="V73">
            <v>10000</v>
          </cell>
          <cell r="X73">
            <v>12000</v>
          </cell>
          <cell r="Y73">
            <v>20000</v>
          </cell>
          <cell r="AA73">
            <v>30000</v>
          </cell>
          <cell r="AB73">
            <v>10000</v>
          </cell>
          <cell r="AE73">
            <v>30274</v>
          </cell>
          <cell r="AF73">
            <v>5000</v>
          </cell>
          <cell r="AO73">
            <v>220850</v>
          </cell>
          <cell r="AP73">
            <v>16</v>
          </cell>
          <cell r="AQ73">
            <v>268900</v>
          </cell>
          <cell r="AR73">
            <v>303200</v>
          </cell>
          <cell r="AS73">
            <v>268900</v>
          </cell>
          <cell r="AT73">
            <v>27.10000000000001</v>
          </cell>
          <cell r="AV73">
            <v>7287190.000000002</v>
          </cell>
          <cell r="AW73">
            <v>35</v>
          </cell>
          <cell r="AX73">
            <v>2</v>
          </cell>
          <cell r="AY73">
            <v>8.75</v>
          </cell>
          <cell r="AZ73">
            <v>162</v>
          </cell>
          <cell r="BA73">
            <v>1932437.5</v>
          </cell>
          <cell r="BC73">
            <v>1932437.5</v>
          </cell>
          <cell r="BD73">
            <v>1352706.2500000002</v>
          </cell>
          <cell r="BF73">
            <v>1352706.2500000002</v>
          </cell>
          <cell r="BG73">
            <v>224</v>
          </cell>
          <cell r="BH73">
            <v>815799</v>
          </cell>
          <cell r="BN73">
            <v>815799</v>
          </cell>
          <cell r="BO73">
            <v>-1116638.5</v>
          </cell>
          <cell r="BP73">
            <v>-536907.2500000002</v>
          </cell>
          <cell r="BQ73">
            <v>3</v>
          </cell>
          <cell r="BR73">
            <v>12000</v>
          </cell>
          <cell r="BS73">
            <v>815799</v>
          </cell>
          <cell r="BT73">
            <v>67983.25</v>
          </cell>
          <cell r="BU73">
            <v>66</v>
          </cell>
          <cell r="BV73">
            <v>813720</v>
          </cell>
          <cell r="BW73">
            <v>151</v>
          </cell>
          <cell r="BX73">
            <v>66</v>
          </cell>
          <cell r="BY73">
            <v>813720</v>
          </cell>
          <cell r="BZ73">
            <v>2079</v>
          </cell>
        </row>
        <row r="74">
          <cell r="B74">
            <v>638</v>
          </cell>
          <cell r="C74" t="str">
            <v>女性</v>
          </cell>
          <cell r="E74" t="str">
            <v>社員</v>
          </cell>
          <cell r="F74" t="str">
            <v>一般Ⅱ</v>
          </cell>
          <cell r="G74">
            <v>2</v>
          </cell>
          <cell r="H74" t="str">
            <v>ｱｻﾉ ｼﾞｭﾝｺ</v>
          </cell>
          <cell r="I74" t="str">
            <v>浅野　淳子</v>
          </cell>
          <cell r="J74">
            <v>26751</v>
          </cell>
          <cell r="K74">
            <v>34044</v>
          </cell>
          <cell r="L74">
            <v>34213</v>
          </cell>
          <cell r="M74">
            <v>33</v>
          </cell>
          <cell r="N74">
            <v>0</v>
          </cell>
          <cell r="P74">
            <v>13</v>
          </cell>
          <cell r="Q74">
            <v>0</v>
          </cell>
          <cell r="R74">
            <v>480</v>
          </cell>
          <cell r="S74">
            <v>40</v>
          </cell>
          <cell r="T74">
            <v>0</v>
          </cell>
          <cell r="U74">
            <v>196910</v>
          </cell>
          <cell r="Y74">
            <v>20000</v>
          </cell>
          <cell r="AE74">
            <v>20000</v>
          </cell>
          <cell r="AO74">
            <v>172350</v>
          </cell>
          <cell r="AP74">
            <v>26</v>
          </cell>
          <cell r="AQ74">
            <v>250400</v>
          </cell>
          <cell r="AR74">
            <v>288400</v>
          </cell>
          <cell r="AS74">
            <v>250400</v>
          </cell>
          <cell r="AT74">
            <v>30.2</v>
          </cell>
          <cell r="AV74">
            <v>7562080</v>
          </cell>
          <cell r="AW74">
            <v>45</v>
          </cell>
          <cell r="AX74">
            <v>3</v>
          </cell>
          <cell r="AY74">
            <v>8.3</v>
          </cell>
          <cell r="AZ74">
            <v>156</v>
          </cell>
          <cell r="BA74">
            <v>1430505.0000000002</v>
          </cell>
          <cell r="BC74">
            <v>1430505.0000000002</v>
          </cell>
          <cell r="BD74">
            <v>1001353.4999999999</v>
          </cell>
          <cell r="BF74">
            <v>1001353.4999999999</v>
          </cell>
          <cell r="BG74">
            <v>234</v>
          </cell>
          <cell r="BH74">
            <v>416626</v>
          </cell>
          <cell r="BN74">
            <v>416626</v>
          </cell>
          <cell r="BO74">
            <v>-1013879.0000000002</v>
          </cell>
          <cell r="BP74">
            <v>-584727.4999999999</v>
          </cell>
          <cell r="BQ74">
            <v>2</v>
          </cell>
          <cell r="BR74">
            <v>9000</v>
          </cell>
          <cell r="BS74">
            <v>416626</v>
          </cell>
          <cell r="BT74">
            <v>46291.777777777774</v>
          </cell>
          <cell r="BU74">
            <v>45</v>
          </cell>
          <cell r="BV74">
            <v>412470</v>
          </cell>
          <cell r="BW74">
            <v>151</v>
          </cell>
          <cell r="BX74">
            <v>45</v>
          </cell>
          <cell r="BY74">
            <v>412470</v>
          </cell>
          <cell r="BZ74">
            <v>4156</v>
          </cell>
        </row>
        <row r="75">
          <cell r="B75">
            <v>647</v>
          </cell>
          <cell r="C75" t="str">
            <v>男性</v>
          </cell>
          <cell r="D75" t="str">
            <v>主任</v>
          </cell>
          <cell r="E75" t="str">
            <v>社員</v>
          </cell>
          <cell r="F75" t="str">
            <v>総合Ⅰ</v>
          </cell>
          <cell r="G75">
            <v>3</v>
          </cell>
          <cell r="H75" t="str">
            <v>ﾊﾞﾝ ｶｽﾞｱｷ</v>
          </cell>
          <cell r="I75" t="str">
            <v>伴　和暁</v>
          </cell>
          <cell r="J75">
            <v>25968</v>
          </cell>
          <cell r="K75">
            <v>34060</v>
          </cell>
          <cell r="L75">
            <v>34213</v>
          </cell>
          <cell r="M75">
            <v>35</v>
          </cell>
          <cell r="N75">
            <v>1</v>
          </cell>
          <cell r="P75">
            <v>13</v>
          </cell>
          <cell r="Q75">
            <v>0</v>
          </cell>
          <cell r="R75">
            <v>455</v>
          </cell>
          <cell r="S75">
            <v>37</v>
          </cell>
          <cell r="T75">
            <v>11</v>
          </cell>
          <cell r="U75">
            <v>235540</v>
          </cell>
          <cell r="V75">
            <v>10000</v>
          </cell>
          <cell r="X75">
            <v>12000</v>
          </cell>
          <cell r="Y75">
            <v>20000</v>
          </cell>
          <cell r="AA75">
            <v>30000</v>
          </cell>
          <cell r="AB75">
            <v>10000</v>
          </cell>
          <cell r="AE75">
            <v>20000</v>
          </cell>
          <cell r="AF75">
            <v>5000</v>
          </cell>
          <cell r="AO75">
            <v>210350</v>
          </cell>
          <cell r="AP75">
            <v>24</v>
          </cell>
          <cell r="AQ75">
            <v>282400</v>
          </cell>
          <cell r="AR75">
            <v>338300</v>
          </cell>
          <cell r="AS75">
            <v>282400</v>
          </cell>
          <cell r="AT75">
            <v>30.2</v>
          </cell>
          <cell r="AV75">
            <v>8528480</v>
          </cell>
          <cell r="AW75">
            <v>43</v>
          </cell>
          <cell r="AX75">
            <v>2</v>
          </cell>
          <cell r="AY75">
            <v>8.3</v>
          </cell>
          <cell r="AZ75">
            <v>156</v>
          </cell>
          <cell r="BA75">
            <v>1745905.0000000002</v>
          </cell>
          <cell r="BC75">
            <v>1745905.0000000002</v>
          </cell>
          <cell r="BD75">
            <v>1222133.5</v>
          </cell>
          <cell r="BF75">
            <v>1222133.5</v>
          </cell>
          <cell r="BG75">
            <v>230</v>
          </cell>
          <cell r="BH75">
            <v>577780</v>
          </cell>
          <cell r="BN75">
            <v>577780</v>
          </cell>
          <cell r="BO75">
            <v>-1168125.0000000002</v>
          </cell>
          <cell r="BP75">
            <v>-644353.5</v>
          </cell>
          <cell r="BQ75">
            <v>3</v>
          </cell>
          <cell r="BR75">
            <v>12000</v>
          </cell>
          <cell r="BS75">
            <v>577780</v>
          </cell>
          <cell r="BT75">
            <v>48148.333333333336</v>
          </cell>
          <cell r="BU75">
            <v>47</v>
          </cell>
          <cell r="BV75">
            <v>574920</v>
          </cell>
          <cell r="BW75">
            <v>151</v>
          </cell>
          <cell r="BX75">
            <v>47</v>
          </cell>
          <cell r="BY75">
            <v>574920</v>
          </cell>
          <cell r="BZ75">
            <v>2860</v>
          </cell>
        </row>
        <row r="76">
          <cell r="B76">
            <v>648</v>
          </cell>
          <cell r="C76" t="str">
            <v>男性</v>
          </cell>
          <cell r="D76" t="str">
            <v>主任</v>
          </cell>
          <cell r="E76" t="str">
            <v>社員</v>
          </cell>
          <cell r="F76" t="str">
            <v>総合Ⅰ</v>
          </cell>
          <cell r="G76">
            <v>3</v>
          </cell>
          <cell r="H76" t="str">
            <v>ｲﾄｳ ｱﾔｶｽﾞ</v>
          </cell>
          <cell r="I76" t="str">
            <v>伊藤　礼一</v>
          </cell>
          <cell r="J76">
            <v>25735</v>
          </cell>
          <cell r="K76">
            <v>34060</v>
          </cell>
          <cell r="L76">
            <v>34213</v>
          </cell>
          <cell r="M76">
            <v>35</v>
          </cell>
          <cell r="N76">
            <v>9</v>
          </cell>
          <cell r="P76">
            <v>13</v>
          </cell>
          <cell r="Q76">
            <v>0</v>
          </cell>
          <cell r="R76">
            <v>447</v>
          </cell>
          <cell r="S76">
            <v>37</v>
          </cell>
          <cell r="T76">
            <v>3</v>
          </cell>
          <cell r="U76">
            <v>230080</v>
          </cell>
          <cell r="V76">
            <v>10000</v>
          </cell>
          <cell r="X76">
            <v>12000</v>
          </cell>
          <cell r="Y76">
            <v>20000</v>
          </cell>
          <cell r="AA76">
            <v>30000</v>
          </cell>
          <cell r="AB76">
            <v>10000</v>
          </cell>
          <cell r="AE76">
            <v>20000</v>
          </cell>
          <cell r="AF76">
            <v>5000</v>
          </cell>
          <cell r="AO76">
            <v>206550</v>
          </cell>
          <cell r="AP76">
            <v>24</v>
          </cell>
          <cell r="AQ76">
            <v>278600</v>
          </cell>
          <cell r="AR76">
            <v>332200</v>
          </cell>
          <cell r="AS76">
            <v>278600</v>
          </cell>
          <cell r="AT76">
            <v>30.2</v>
          </cell>
          <cell r="AV76">
            <v>8413720</v>
          </cell>
          <cell r="AW76">
            <v>42</v>
          </cell>
          <cell r="AX76">
            <v>6</v>
          </cell>
          <cell r="AY76">
            <v>8.3</v>
          </cell>
          <cell r="AZ76">
            <v>156</v>
          </cell>
          <cell r="BA76">
            <v>1714365.0000000002</v>
          </cell>
          <cell r="BC76">
            <v>1714365.0000000002</v>
          </cell>
          <cell r="BD76">
            <v>1200055.5</v>
          </cell>
          <cell r="BF76">
            <v>1200055.5</v>
          </cell>
          <cell r="BG76">
            <v>226</v>
          </cell>
          <cell r="BH76">
            <v>603753</v>
          </cell>
          <cell r="BN76">
            <v>603753</v>
          </cell>
          <cell r="BO76">
            <v>-1110612.0000000002</v>
          </cell>
          <cell r="BP76">
            <v>-596302.5</v>
          </cell>
          <cell r="BQ76">
            <v>3</v>
          </cell>
          <cell r="BR76">
            <v>12000</v>
          </cell>
          <cell r="BS76">
            <v>603753</v>
          </cell>
          <cell r="BT76">
            <v>50312.75</v>
          </cell>
          <cell r="BU76">
            <v>49</v>
          </cell>
          <cell r="BV76">
            <v>599880</v>
          </cell>
          <cell r="BW76">
            <v>151</v>
          </cell>
          <cell r="BX76">
            <v>49</v>
          </cell>
          <cell r="BY76">
            <v>599880</v>
          </cell>
          <cell r="BZ76">
            <v>3873</v>
          </cell>
        </row>
        <row r="77">
          <cell r="B77">
            <v>649</v>
          </cell>
          <cell r="C77" t="str">
            <v>男性</v>
          </cell>
          <cell r="E77" t="str">
            <v>社員</v>
          </cell>
          <cell r="F77" t="str">
            <v>総合Ⅰ</v>
          </cell>
          <cell r="G77">
            <v>2</v>
          </cell>
          <cell r="H77" t="str">
            <v>ｳｴﾀﾞ ｼｭｳｼﾞ</v>
          </cell>
          <cell r="I77" t="str">
            <v>植田　修司　</v>
          </cell>
          <cell r="J77">
            <v>25632</v>
          </cell>
          <cell r="K77">
            <v>34060</v>
          </cell>
          <cell r="L77">
            <v>34213</v>
          </cell>
          <cell r="M77">
            <v>36</v>
          </cell>
          <cell r="N77">
            <v>0</v>
          </cell>
          <cell r="P77">
            <v>13</v>
          </cell>
          <cell r="Q77">
            <v>0</v>
          </cell>
          <cell r="R77">
            <v>444</v>
          </cell>
          <cell r="S77">
            <v>37</v>
          </cell>
          <cell r="T77">
            <v>0</v>
          </cell>
          <cell r="U77">
            <v>223725</v>
          </cell>
          <cell r="Y77">
            <v>20000</v>
          </cell>
          <cell r="AA77">
            <v>25000</v>
          </cell>
          <cell r="AB77">
            <v>10000</v>
          </cell>
          <cell r="AE77">
            <v>20000</v>
          </cell>
          <cell r="AF77">
            <v>5000</v>
          </cell>
          <cell r="AO77">
            <v>206750</v>
          </cell>
          <cell r="AP77">
            <v>23</v>
          </cell>
          <cell r="AQ77">
            <v>275800</v>
          </cell>
          <cell r="AR77">
            <v>326000</v>
          </cell>
          <cell r="AS77">
            <v>275800</v>
          </cell>
          <cell r="AT77">
            <v>30.2</v>
          </cell>
          <cell r="AV77">
            <v>8329160</v>
          </cell>
          <cell r="AW77">
            <v>42</v>
          </cell>
          <cell r="AX77">
            <v>3</v>
          </cell>
          <cell r="AY77">
            <v>8.3</v>
          </cell>
          <cell r="AZ77">
            <v>156</v>
          </cell>
          <cell r="BA77">
            <v>1716025.0000000002</v>
          </cell>
          <cell r="BC77">
            <v>1716025.0000000002</v>
          </cell>
          <cell r="BD77">
            <v>1201217.5</v>
          </cell>
          <cell r="BF77">
            <v>1201217.5</v>
          </cell>
          <cell r="BG77">
            <v>227</v>
          </cell>
          <cell r="BH77">
            <v>604337</v>
          </cell>
          <cell r="BN77">
            <v>604337</v>
          </cell>
          <cell r="BO77">
            <v>-1111688.0000000002</v>
          </cell>
          <cell r="BP77">
            <v>-596880.5</v>
          </cell>
          <cell r="BQ77">
            <v>2</v>
          </cell>
          <cell r="BR77">
            <v>9000</v>
          </cell>
          <cell r="BS77">
            <v>604337</v>
          </cell>
          <cell r="BT77">
            <v>67148.55555555556</v>
          </cell>
          <cell r="BU77">
            <v>65</v>
          </cell>
          <cell r="BV77">
            <v>600840</v>
          </cell>
          <cell r="BW77">
            <v>151</v>
          </cell>
          <cell r="BX77">
            <v>65</v>
          </cell>
          <cell r="BY77">
            <v>600840</v>
          </cell>
          <cell r="BZ77">
            <v>3497</v>
          </cell>
        </row>
        <row r="78">
          <cell r="B78">
            <v>650</v>
          </cell>
          <cell r="C78" t="str">
            <v>男性</v>
          </cell>
          <cell r="E78" t="str">
            <v>社員</v>
          </cell>
          <cell r="F78" t="str">
            <v>総合Ⅰ</v>
          </cell>
          <cell r="G78">
            <v>4</v>
          </cell>
          <cell r="H78" t="str">
            <v>ﾊﾗﾀﾞ ﾋﾛﾑ</v>
          </cell>
          <cell r="I78" t="str">
            <v>原田　浩武</v>
          </cell>
          <cell r="J78">
            <v>25811</v>
          </cell>
          <cell r="K78">
            <v>34060</v>
          </cell>
          <cell r="L78">
            <v>34213</v>
          </cell>
          <cell r="M78">
            <v>35</v>
          </cell>
          <cell r="N78">
            <v>7</v>
          </cell>
          <cell r="P78">
            <v>13</v>
          </cell>
          <cell r="Q78">
            <v>0</v>
          </cell>
          <cell r="R78">
            <v>449</v>
          </cell>
          <cell r="S78">
            <v>37</v>
          </cell>
          <cell r="T78">
            <v>5</v>
          </cell>
          <cell r="U78">
            <v>243925</v>
          </cell>
          <cell r="V78">
            <v>60000</v>
          </cell>
          <cell r="AE78">
            <v>20000</v>
          </cell>
          <cell r="AF78">
            <v>5000</v>
          </cell>
          <cell r="AO78">
            <v>216300</v>
          </cell>
          <cell r="AP78">
            <v>24</v>
          </cell>
          <cell r="AQ78">
            <v>288300</v>
          </cell>
          <cell r="AR78">
            <v>347900</v>
          </cell>
          <cell r="AS78">
            <v>288300</v>
          </cell>
          <cell r="AT78">
            <v>30.2</v>
          </cell>
          <cell r="AV78">
            <v>8706660</v>
          </cell>
          <cell r="AW78">
            <v>42</v>
          </cell>
          <cell r="AX78">
            <v>8</v>
          </cell>
          <cell r="AY78">
            <v>8.3</v>
          </cell>
          <cell r="AZ78">
            <v>156</v>
          </cell>
          <cell r="BA78">
            <v>1795290.0000000002</v>
          </cell>
          <cell r="BC78">
            <v>1795290.0000000002</v>
          </cell>
          <cell r="BD78">
            <v>1256703</v>
          </cell>
          <cell r="BF78">
            <v>1256703</v>
          </cell>
          <cell r="BG78">
            <v>229</v>
          </cell>
          <cell r="BH78">
            <v>632253</v>
          </cell>
          <cell r="BN78">
            <v>632253</v>
          </cell>
          <cell r="BO78">
            <v>-1163037.0000000002</v>
          </cell>
          <cell r="BP78">
            <v>-624450</v>
          </cell>
          <cell r="BQ78">
            <v>4</v>
          </cell>
          <cell r="BR78">
            <v>16000</v>
          </cell>
          <cell r="BS78">
            <v>632253</v>
          </cell>
          <cell r="BT78">
            <v>39515.8125</v>
          </cell>
          <cell r="BU78">
            <v>38</v>
          </cell>
          <cell r="BV78">
            <v>617440</v>
          </cell>
          <cell r="BW78">
            <v>151</v>
          </cell>
          <cell r="BX78">
            <v>38</v>
          </cell>
          <cell r="BY78">
            <v>617440</v>
          </cell>
          <cell r="BZ78">
            <v>14813</v>
          </cell>
        </row>
        <row r="79">
          <cell r="B79">
            <v>658</v>
          </cell>
          <cell r="C79" t="str">
            <v>男性</v>
          </cell>
          <cell r="E79" t="str">
            <v>社員</v>
          </cell>
          <cell r="F79" t="str">
            <v>総合Ⅱ</v>
          </cell>
          <cell r="G79">
            <v>3</v>
          </cell>
          <cell r="H79" t="str">
            <v>ｲﾜﾂｷ ﾕｷﾉﾌﾞ</v>
          </cell>
          <cell r="I79" t="str">
            <v>岩月　幸信</v>
          </cell>
          <cell r="J79">
            <v>26796</v>
          </cell>
          <cell r="K79">
            <v>34425</v>
          </cell>
          <cell r="L79">
            <v>34578</v>
          </cell>
          <cell r="M79">
            <v>32</v>
          </cell>
          <cell r="N79">
            <v>10</v>
          </cell>
          <cell r="P79">
            <v>12</v>
          </cell>
          <cell r="Q79">
            <v>0</v>
          </cell>
          <cell r="R79">
            <v>470</v>
          </cell>
          <cell r="S79">
            <v>39</v>
          </cell>
          <cell r="T79">
            <v>2</v>
          </cell>
          <cell r="U79">
            <v>199660</v>
          </cell>
          <cell r="V79">
            <v>10000</v>
          </cell>
          <cell r="X79">
            <v>10000</v>
          </cell>
          <cell r="Y79">
            <v>20000</v>
          </cell>
          <cell r="Z79">
            <v>25000</v>
          </cell>
          <cell r="AB79">
            <v>10000</v>
          </cell>
          <cell r="AC79">
            <v>10000</v>
          </cell>
          <cell r="AE79">
            <v>20000</v>
          </cell>
          <cell r="AF79">
            <v>2500</v>
          </cell>
          <cell r="AO79">
            <v>174450</v>
          </cell>
          <cell r="AP79">
            <v>27</v>
          </cell>
          <cell r="AQ79">
            <v>255500</v>
          </cell>
          <cell r="AR79">
            <v>297800</v>
          </cell>
          <cell r="AS79">
            <v>255500</v>
          </cell>
          <cell r="AT79">
            <v>30.2</v>
          </cell>
          <cell r="AV79">
            <v>7716100</v>
          </cell>
          <cell r="AW79">
            <v>45</v>
          </cell>
          <cell r="AX79">
            <v>5</v>
          </cell>
          <cell r="AY79">
            <v>7.4</v>
          </cell>
          <cell r="AZ79">
            <v>144</v>
          </cell>
          <cell r="BA79">
            <v>1290930</v>
          </cell>
          <cell r="BC79">
            <v>1290930</v>
          </cell>
          <cell r="BD79">
            <v>903651</v>
          </cell>
          <cell r="BF79">
            <v>903651</v>
          </cell>
          <cell r="BG79">
            <v>246</v>
          </cell>
          <cell r="BH79">
            <v>406091</v>
          </cell>
          <cell r="BN79">
            <v>406091</v>
          </cell>
          <cell r="BO79">
            <v>-884839</v>
          </cell>
          <cell r="BP79">
            <v>-497560</v>
          </cell>
          <cell r="BQ79">
            <v>3</v>
          </cell>
          <cell r="BR79">
            <v>12000</v>
          </cell>
          <cell r="BS79">
            <v>406091</v>
          </cell>
          <cell r="BT79">
            <v>33840.916666666664</v>
          </cell>
          <cell r="BU79">
            <v>33</v>
          </cell>
          <cell r="BV79">
            <v>401280</v>
          </cell>
          <cell r="BW79">
            <v>139</v>
          </cell>
          <cell r="BX79">
            <v>33</v>
          </cell>
          <cell r="BY79">
            <v>401280</v>
          </cell>
          <cell r="BZ79">
            <v>4811</v>
          </cell>
        </row>
        <row r="80">
          <cell r="B80">
            <v>671</v>
          </cell>
          <cell r="C80" t="str">
            <v>男性</v>
          </cell>
          <cell r="E80" t="str">
            <v>社員</v>
          </cell>
          <cell r="F80" t="str">
            <v>総合Ⅰ</v>
          </cell>
          <cell r="G80">
            <v>2</v>
          </cell>
          <cell r="H80" t="str">
            <v>ﾎｼﾔﾏ ﾄﾓﾋﾛ</v>
          </cell>
          <cell r="I80" t="str">
            <v>星山　知弘</v>
          </cell>
          <cell r="J80">
            <v>26184</v>
          </cell>
          <cell r="K80">
            <v>34946</v>
          </cell>
          <cell r="L80">
            <v>35309</v>
          </cell>
          <cell r="M80">
            <v>34</v>
          </cell>
          <cell r="N80">
            <v>6</v>
          </cell>
          <cell r="P80">
            <v>10</v>
          </cell>
          <cell r="Q80">
            <v>6</v>
          </cell>
          <cell r="R80">
            <v>432</v>
          </cell>
          <cell r="S80">
            <v>36</v>
          </cell>
          <cell r="T80">
            <v>0</v>
          </cell>
          <cell r="U80">
            <v>207475</v>
          </cell>
          <cell r="X80">
            <v>10000</v>
          </cell>
          <cell r="Y80">
            <v>20000</v>
          </cell>
          <cell r="AA80">
            <v>25000</v>
          </cell>
          <cell r="AB80">
            <v>10000</v>
          </cell>
          <cell r="AE80">
            <v>20000</v>
          </cell>
          <cell r="AF80">
            <v>5000</v>
          </cell>
          <cell r="AO80">
            <v>186850</v>
          </cell>
          <cell r="AP80">
            <v>25</v>
          </cell>
          <cell r="AQ80">
            <v>261900</v>
          </cell>
          <cell r="AR80">
            <v>306500</v>
          </cell>
          <cell r="AS80">
            <v>261900</v>
          </cell>
          <cell r="AT80">
            <v>30.2</v>
          </cell>
          <cell r="AV80">
            <v>7909380</v>
          </cell>
          <cell r="AW80">
            <v>43</v>
          </cell>
          <cell r="AX80">
            <v>9</v>
          </cell>
          <cell r="AY80">
            <v>6.05</v>
          </cell>
          <cell r="AZ80">
            <v>126</v>
          </cell>
          <cell r="BA80">
            <v>1130442.5</v>
          </cell>
          <cell r="BC80">
            <v>1130442.5</v>
          </cell>
          <cell r="BD80">
            <v>686673.7500000001</v>
          </cell>
          <cell r="BF80">
            <v>686673.7500000001</v>
          </cell>
          <cell r="BG80">
            <v>254</v>
          </cell>
          <cell r="BH80">
            <v>428705</v>
          </cell>
          <cell r="BN80">
            <v>428705</v>
          </cell>
          <cell r="BO80">
            <v>-701737.5</v>
          </cell>
          <cell r="BP80">
            <v>-257968.75000000012</v>
          </cell>
          <cell r="BQ80">
            <v>2</v>
          </cell>
          <cell r="BR80">
            <v>9000</v>
          </cell>
          <cell r="BS80">
            <v>428705</v>
          </cell>
          <cell r="BT80">
            <v>47633.88888888889</v>
          </cell>
          <cell r="BU80">
            <v>46</v>
          </cell>
          <cell r="BV80">
            <v>421830</v>
          </cell>
          <cell r="BW80">
            <v>115</v>
          </cell>
          <cell r="BX80">
            <v>46</v>
          </cell>
          <cell r="BY80">
            <v>421830</v>
          </cell>
          <cell r="BZ80">
            <v>6875</v>
          </cell>
        </row>
        <row r="81">
          <cell r="B81">
            <v>672</v>
          </cell>
          <cell r="C81" t="str">
            <v>男性</v>
          </cell>
          <cell r="E81" t="str">
            <v>社員</v>
          </cell>
          <cell r="F81" t="str">
            <v>総合Ⅰ</v>
          </cell>
          <cell r="G81">
            <v>3</v>
          </cell>
          <cell r="H81" t="str">
            <v>ｼﾊﾞﾀ ﾏｻｱｷ</v>
          </cell>
          <cell r="I81" t="str">
            <v>柴田　雅章</v>
          </cell>
          <cell r="J81">
            <v>22582</v>
          </cell>
          <cell r="K81">
            <v>35019</v>
          </cell>
          <cell r="L81">
            <v>35309</v>
          </cell>
          <cell r="M81">
            <v>44</v>
          </cell>
          <cell r="N81">
            <v>5</v>
          </cell>
          <cell r="P81">
            <v>10</v>
          </cell>
          <cell r="Q81">
            <v>4</v>
          </cell>
          <cell r="R81">
            <v>311</v>
          </cell>
          <cell r="S81">
            <v>25</v>
          </cell>
          <cell r="T81">
            <v>11</v>
          </cell>
          <cell r="U81">
            <v>265180</v>
          </cell>
          <cell r="V81">
            <v>10000</v>
          </cell>
          <cell r="X81">
            <v>12000</v>
          </cell>
          <cell r="Y81">
            <v>20000</v>
          </cell>
          <cell r="AA81">
            <v>30000</v>
          </cell>
          <cell r="AB81">
            <v>10000</v>
          </cell>
          <cell r="AE81">
            <v>20000</v>
          </cell>
          <cell r="AF81">
            <v>5000</v>
          </cell>
          <cell r="AO81">
            <v>223700</v>
          </cell>
          <cell r="AP81">
            <v>15</v>
          </cell>
          <cell r="AQ81">
            <v>268700</v>
          </cell>
          <cell r="AR81">
            <v>301100</v>
          </cell>
          <cell r="AS81">
            <v>268700</v>
          </cell>
          <cell r="AT81">
            <v>21.700000000000017</v>
          </cell>
          <cell r="AV81">
            <v>5830790.000000005</v>
          </cell>
          <cell r="AW81">
            <v>33</v>
          </cell>
          <cell r="AX81">
            <v>10</v>
          </cell>
          <cell r="AY81">
            <v>5.8999999999999995</v>
          </cell>
          <cell r="AZ81">
            <v>124</v>
          </cell>
          <cell r="BA81">
            <v>1319829.9999999998</v>
          </cell>
          <cell r="BC81">
            <v>1319829.9999999998</v>
          </cell>
          <cell r="BD81">
            <v>756851.6666666667</v>
          </cell>
          <cell r="BF81">
            <v>756851.6666666667</v>
          </cell>
          <cell r="BG81">
            <v>253</v>
          </cell>
          <cell r="BH81">
            <v>622138</v>
          </cell>
          <cell r="BN81">
            <v>622138</v>
          </cell>
          <cell r="BO81">
            <v>-697691.9999999998</v>
          </cell>
          <cell r="BP81">
            <v>-134713.66666666674</v>
          </cell>
          <cell r="BQ81">
            <v>3</v>
          </cell>
          <cell r="BR81">
            <v>12000</v>
          </cell>
          <cell r="BS81">
            <v>622138</v>
          </cell>
          <cell r="BT81">
            <v>51844.833333333336</v>
          </cell>
          <cell r="BU81">
            <v>50</v>
          </cell>
          <cell r="BV81">
            <v>612360</v>
          </cell>
          <cell r="BW81">
            <v>115</v>
          </cell>
          <cell r="BX81">
            <v>50</v>
          </cell>
          <cell r="BY81">
            <v>612360</v>
          </cell>
          <cell r="BZ81">
            <v>9778</v>
          </cell>
        </row>
        <row r="82">
          <cell r="B82">
            <v>679</v>
          </cell>
          <cell r="C82" t="str">
            <v>女性</v>
          </cell>
          <cell r="E82" t="str">
            <v>社員</v>
          </cell>
          <cell r="F82" t="str">
            <v>一般Ⅱ</v>
          </cell>
          <cell r="G82">
            <v>1</v>
          </cell>
          <cell r="H82" t="str">
            <v>ﾐﾉｼﾏ ｻﾄﾐ</v>
          </cell>
          <cell r="I82" t="str">
            <v>蓑嶋　里美</v>
          </cell>
          <cell r="J82">
            <v>28398</v>
          </cell>
          <cell r="K82">
            <v>35140</v>
          </cell>
          <cell r="L82">
            <v>35309</v>
          </cell>
          <cell r="M82">
            <v>28</v>
          </cell>
          <cell r="N82">
            <v>6</v>
          </cell>
          <cell r="P82">
            <v>10</v>
          </cell>
          <cell r="Q82">
            <v>0</v>
          </cell>
          <cell r="R82">
            <v>498</v>
          </cell>
          <cell r="S82">
            <v>41</v>
          </cell>
          <cell r="T82">
            <v>6</v>
          </cell>
          <cell r="U82">
            <v>176250</v>
          </cell>
          <cell r="AE82">
            <v>20000</v>
          </cell>
          <cell r="AO82">
            <v>152950</v>
          </cell>
          <cell r="AP82">
            <v>31</v>
          </cell>
          <cell r="AQ82">
            <v>246000</v>
          </cell>
          <cell r="AR82">
            <v>282600</v>
          </cell>
          <cell r="AS82">
            <v>246000</v>
          </cell>
          <cell r="AT82">
            <v>30.2</v>
          </cell>
          <cell r="AV82">
            <v>7429200</v>
          </cell>
          <cell r="AW82">
            <v>49</v>
          </cell>
          <cell r="AX82">
            <v>9</v>
          </cell>
          <cell r="AY82">
            <v>5.6</v>
          </cell>
          <cell r="AZ82">
            <v>120</v>
          </cell>
          <cell r="BA82">
            <v>856520</v>
          </cell>
          <cell r="BC82">
            <v>856520</v>
          </cell>
          <cell r="BD82">
            <v>428260</v>
          </cell>
          <cell r="BF82">
            <v>428260</v>
          </cell>
          <cell r="BG82">
            <v>261</v>
          </cell>
          <cell r="BH82">
            <v>216811</v>
          </cell>
          <cell r="BN82">
            <v>216811</v>
          </cell>
          <cell r="BO82">
            <v>-639709</v>
          </cell>
          <cell r="BP82">
            <v>-211449</v>
          </cell>
          <cell r="BQ82">
            <v>1</v>
          </cell>
          <cell r="BR82">
            <v>6000</v>
          </cell>
          <cell r="BS82">
            <v>216811</v>
          </cell>
          <cell r="BT82">
            <v>36135.16666666667</v>
          </cell>
          <cell r="BU82">
            <v>35</v>
          </cell>
          <cell r="BV82">
            <v>213000</v>
          </cell>
          <cell r="BW82">
            <v>115</v>
          </cell>
          <cell r="BX82">
            <v>35</v>
          </cell>
          <cell r="BY82">
            <v>213000</v>
          </cell>
          <cell r="BZ82">
            <v>3811</v>
          </cell>
        </row>
        <row r="83">
          <cell r="B83">
            <v>683</v>
          </cell>
          <cell r="C83" t="str">
            <v>男性</v>
          </cell>
          <cell r="E83" t="str">
            <v>社員</v>
          </cell>
          <cell r="F83" t="str">
            <v>総合Ⅰ</v>
          </cell>
          <cell r="G83">
            <v>2</v>
          </cell>
          <cell r="H83" t="str">
            <v>ｱﾗｷ ﾋﾛﾀｹ</v>
          </cell>
          <cell r="I83" t="str">
            <v>荒木　寛武</v>
          </cell>
          <cell r="J83">
            <v>26995</v>
          </cell>
          <cell r="K83">
            <v>35156</v>
          </cell>
          <cell r="L83">
            <v>35309</v>
          </cell>
          <cell r="M83">
            <v>32</v>
          </cell>
          <cell r="N83">
            <v>4</v>
          </cell>
          <cell r="P83">
            <v>10</v>
          </cell>
          <cell r="Q83">
            <v>0</v>
          </cell>
          <cell r="R83">
            <v>452</v>
          </cell>
          <cell r="S83">
            <v>37</v>
          </cell>
          <cell r="T83">
            <v>8</v>
          </cell>
          <cell r="U83">
            <v>203100</v>
          </cell>
          <cell r="Y83">
            <v>20000</v>
          </cell>
          <cell r="AA83">
            <v>25000</v>
          </cell>
          <cell r="AB83">
            <v>10000</v>
          </cell>
          <cell r="AE83">
            <v>20000</v>
          </cell>
          <cell r="AF83">
            <v>5000</v>
          </cell>
          <cell r="AO83">
            <v>183850</v>
          </cell>
          <cell r="AP83">
            <v>27</v>
          </cell>
          <cell r="AQ83">
            <v>264900</v>
          </cell>
          <cell r="AR83">
            <v>313800</v>
          </cell>
          <cell r="AS83">
            <v>264900</v>
          </cell>
          <cell r="AT83">
            <v>30.2</v>
          </cell>
          <cell r="AV83">
            <v>7999980</v>
          </cell>
          <cell r="AW83">
            <v>45</v>
          </cell>
          <cell r="AX83">
            <v>11</v>
          </cell>
          <cell r="AY83">
            <v>5.6</v>
          </cell>
          <cell r="AZ83">
            <v>120</v>
          </cell>
          <cell r="BA83">
            <v>1029559.9999999999</v>
          </cell>
          <cell r="BC83">
            <v>1029559.9999999999</v>
          </cell>
          <cell r="BD83">
            <v>514779.99999999994</v>
          </cell>
          <cell r="BF83">
            <v>514779.99999999994</v>
          </cell>
          <cell r="BG83">
            <v>265</v>
          </cell>
          <cell r="BH83">
            <v>361257</v>
          </cell>
          <cell r="BN83">
            <v>361257</v>
          </cell>
          <cell r="BO83">
            <v>-668302.9999999999</v>
          </cell>
          <cell r="BP83">
            <v>-153522.99999999994</v>
          </cell>
          <cell r="BQ83">
            <v>2</v>
          </cell>
          <cell r="BR83">
            <v>9000</v>
          </cell>
          <cell r="BS83">
            <v>361257</v>
          </cell>
          <cell r="BT83">
            <v>40139.666666666664</v>
          </cell>
          <cell r="BU83">
            <v>39</v>
          </cell>
          <cell r="BV83">
            <v>356580</v>
          </cell>
          <cell r="BW83">
            <v>115</v>
          </cell>
          <cell r="BX83">
            <v>39</v>
          </cell>
          <cell r="BY83">
            <v>356580</v>
          </cell>
          <cell r="BZ83">
            <v>4677</v>
          </cell>
        </row>
        <row r="84">
          <cell r="B84">
            <v>686</v>
          </cell>
          <cell r="C84" t="str">
            <v>男性</v>
          </cell>
          <cell r="E84" t="str">
            <v>社員</v>
          </cell>
          <cell r="F84" t="str">
            <v>総合Ⅰ</v>
          </cell>
          <cell r="G84">
            <v>2</v>
          </cell>
          <cell r="H84" t="str">
            <v>ﾅﾘﾀ ｸﾆｱｷ</v>
          </cell>
          <cell r="I84" t="str">
            <v>成田　邦昭</v>
          </cell>
          <cell r="J84">
            <v>21367</v>
          </cell>
          <cell r="K84">
            <v>35171</v>
          </cell>
          <cell r="L84">
            <v>35309</v>
          </cell>
          <cell r="M84">
            <v>47</v>
          </cell>
          <cell r="N84">
            <v>9</v>
          </cell>
          <cell r="P84">
            <v>9</v>
          </cell>
          <cell r="Q84">
            <v>11</v>
          </cell>
          <cell r="R84">
            <v>266</v>
          </cell>
          <cell r="S84">
            <v>22</v>
          </cell>
          <cell r="T84">
            <v>2</v>
          </cell>
          <cell r="U84">
            <v>254350</v>
          </cell>
          <cell r="X84">
            <v>12000</v>
          </cell>
          <cell r="Y84">
            <v>20000</v>
          </cell>
          <cell r="AA84">
            <v>25000</v>
          </cell>
          <cell r="AB84">
            <v>10000</v>
          </cell>
          <cell r="AE84">
            <v>20000</v>
          </cell>
          <cell r="AF84">
            <v>5000</v>
          </cell>
          <cell r="AO84">
            <v>217850</v>
          </cell>
          <cell r="AP84">
            <v>12</v>
          </cell>
          <cell r="AQ84">
            <v>253900</v>
          </cell>
          <cell r="AR84">
            <v>276300</v>
          </cell>
          <cell r="AS84">
            <v>253900</v>
          </cell>
          <cell r="AT84">
            <v>17.200000000000003</v>
          </cell>
          <cell r="AV84">
            <v>4367080.000000001</v>
          </cell>
          <cell r="AW84">
            <v>30</v>
          </cell>
          <cell r="AX84">
            <v>7</v>
          </cell>
          <cell r="AY84">
            <v>5.55</v>
          </cell>
          <cell r="AZ84">
            <v>119</v>
          </cell>
          <cell r="BA84">
            <v>1209067.5</v>
          </cell>
          <cell r="BC84">
            <v>1209067.5</v>
          </cell>
          <cell r="BD84">
            <v>604533.7499999998</v>
          </cell>
          <cell r="BF84">
            <v>604533.7499999998</v>
          </cell>
          <cell r="BG84">
            <v>267</v>
          </cell>
          <cell r="BH84">
            <v>563250</v>
          </cell>
          <cell r="BN84">
            <v>563250</v>
          </cell>
          <cell r="BO84">
            <v>-645817.5</v>
          </cell>
          <cell r="BP84">
            <v>-41283.74999999977</v>
          </cell>
          <cell r="BQ84">
            <v>2</v>
          </cell>
          <cell r="BR84">
            <v>9000</v>
          </cell>
          <cell r="BS84">
            <v>563250</v>
          </cell>
          <cell r="BT84">
            <v>62583.333333333336</v>
          </cell>
          <cell r="BU84">
            <v>61</v>
          </cell>
          <cell r="BV84">
            <v>562860</v>
          </cell>
          <cell r="BW84">
            <v>115</v>
          </cell>
          <cell r="BX84">
            <v>61</v>
          </cell>
          <cell r="BY84">
            <v>562860</v>
          </cell>
          <cell r="BZ84">
            <v>390</v>
          </cell>
        </row>
        <row r="85">
          <cell r="B85">
            <v>688</v>
          </cell>
          <cell r="C85" t="str">
            <v>男性</v>
          </cell>
          <cell r="E85" t="str">
            <v>社員</v>
          </cell>
          <cell r="F85" t="str">
            <v>一般Ⅰ</v>
          </cell>
          <cell r="G85">
            <v>2</v>
          </cell>
          <cell r="H85" t="str">
            <v>ﾀｶﾊｼ ｼｮｳｿﾞｳ</v>
          </cell>
          <cell r="I85" t="str">
            <v>高橋　昇三</v>
          </cell>
          <cell r="J85">
            <v>18888</v>
          </cell>
          <cell r="K85">
            <v>35173</v>
          </cell>
          <cell r="L85">
            <v>35309</v>
          </cell>
          <cell r="M85">
            <v>54</v>
          </cell>
          <cell r="N85">
            <v>6</v>
          </cell>
          <cell r="P85">
            <v>9</v>
          </cell>
          <cell r="Q85">
            <v>11</v>
          </cell>
          <cell r="R85">
            <v>185</v>
          </cell>
          <cell r="S85">
            <v>15</v>
          </cell>
          <cell r="T85">
            <v>5</v>
          </cell>
          <cell r="U85">
            <v>270830</v>
          </cell>
          <cell r="X85">
            <v>10000</v>
          </cell>
          <cell r="Y85">
            <v>20000</v>
          </cell>
          <cell r="AC85">
            <v>5000</v>
          </cell>
          <cell r="AE85">
            <v>20000</v>
          </cell>
          <cell r="AF85">
            <v>2500</v>
          </cell>
          <cell r="AO85">
            <v>234850</v>
          </cell>
          <cell r="AP85">
            <v>5</v>
          </cell>
          <cell r="AQ85">
            <v>249900</v>
          </cell>
          <cell r="AR85">
            <v>259300</v>
          </cell>
          <cell r="AS85">
            <v>249900</v>
          </cell>
          <cell r="AT85">
            <v>10.474999999999996</v>
          </cell>
          <cell r="AV85">
            <v>2617702.499999999</v>
          </cell>
          <cell r="AW85">
            <v>23</v>
          </cell>
          <cell r="AX85">
            <v>9</v>
          </cell>
          <cell r="AY85">
            <v>5.55</v>
          </cell>
          <cell r="AZ85">
            <v>119</v>
          </cell>
          <cell r="BA85">
            <v>1303417.5</v>
          </cell>
          <cell r="BC85">
            <v>1303417.5</v>
          </cell>
          <cell r="BD85">
            <v>651708.7499999998</v>
          </cell>
          <cell r="BF85">
            <v>651708.7499999998</v>
          </cell>
          <cell r="BG85">
            <v>269</v>
          </cell>
          <cell r="BH85">
            <v>570967</v>
          </cell>
          <cell r="BN85">
            <v>570967</v>
          </cell>
          <cell r="BO85">
            <v>-732450.5</v>
          </cell>
          <cell r="BP85">
            <v>-80741.74999999977</v>
          </cell>
          <cell r="BQ85">
            <v>2</v>
          </cell>
          <cell r="BR85">
            <v>9000</v>
          </cell>
          <cell r="BS85">
            <v>570967</v>
          </cell>
          <cell r="BT85">
            <v>63440.777777777774</v>
          </cell>
          <cell r="BU85">
            <v>61</v>
          </cell>
          <cell r="BV85">
            <v>562860</v>
          </cell>
          <cell r="BW85">
            <v>115</v>
          </cell>
          <cell r="BX85">
            <v>61</v>
          </cell>
          <cell r="BY85">
            <v>562860</v>
          </cell>
          <cell r="BZ85">
            <v>8107</v>
          </cell>
        </row>
        <row r="86">
          <cell r="B86">
            <v>698</v>
          </cell>
          <cell r="C86" t="str">
            <v>男性</v>
          </cell>
          <cell r="E86" t="str">
            <v>社員</v>
          </cell>
          <cell r="F86" t="str">
            <v>総合Ⅰ</v>
          </cell>
          <cell r="G86">
            <v>2</v>
          </cell>
          <cell r="H86" t="str">
            <v>ｵｶﾁ ｶﾂﾉﾘ</v>
          </cell>
          <cell r="I86" t="str">
            <v>岡地　克典</v>
          </cell>
          <cell r="J86">
            <v>27266</v>
          </cell>
          <cell r="K86">
            <v>35521</v>
          </cell>
          <cell r="L86">
            <v>35674</v>
          </cell>
          <cell r="M86">
            <v>31</v>
          </cell>
          <cell r="N86">
            <v>7</v>
          </cell>
          <cell r="P86">
            <v>9</v>
          </cell>
          <cell r="Q86">
            <v>0</v>
          </cell>
          <cell r="R86">
            <v>449</v>
          </cell>
          <cell r="S86">
            <v>37</v>
          </cell>
          <cell r="T86">
            <v>5</v>
          </cell>
          <cell r="U86">
            <v>198100</v>
          </cell>
          <cell r="X86">
            <v>10000</v>
          </cell>
          <cell r="Y86">
            <v>20000</v>
          </cell>
          <cell r="AA86">
            <v>25000</v>
          </cell>
          <cell r="AB86">
            <v>10000</v>
          </cell>
          <cell r="AE86">
            <v>20000</v>
          </cell>
          <cell r="AF86">
            <v>5000</v>
          </cell>
          <cell r="AO86">
            <v>180000</v>
          </cell>
          <cell r="AP86">
            <v>28</v>
          </cell>
          <cell r="AQ86">
            <v>264000</v>
          </cell>
          <cell r="AR86">
            <v>313400</v>
          </cell>
          <cell r="AS86">
            <v>264000</v>
          </cell>
          <cell r="AT86">
            <v>30.2</v>
          </cell>
          <cell r="AV86">
            <v>7972800</v>
          </cell>
          <cell r="AW86">
            <v>46</v>
          </cell>
          <cell r="AX86">
            <v>8</v>
          </cell>
          <cell r="AY86">
            <v>5</v>
          </cell>
          <cell r="AZ86">
            <v>108</v>
          </cell>
          <cell r="BA86">
            <v>900000</v>
          </cell>
          <cell r="BC86">
            <v>900000</v>
          </cell>
          <cell r="BD86">
            <v>450000</v>
          </cell>
          <cell r="BF86">
            <v>450000</v>
          </cell>
          <cell r="BG86">
            <v>277</v>
          </cell>
          <cell r="BH86">
            <v>336123</v>
          </cell>
          <cell r="BN86">
            <v>336123</v>
          </cell>
          <cell r="BO86">
            <v>-563877</v>
          </cell>
          <cell r="BP86">
            <v>-113877</v>
          </cell>
          <cell r="BQ86">
            <v>2</v>
          </cell>
          <cell r="BR86">
            <v>9000</v>
          </cell>
          <cell r="BS86">
            <v>336123</v>
          </cell>
          <cell r="BT86">
            <v>37347</v>
          </cell>
          <cell r="BU86">
            <v>36</v>
          </cell>
          <cell r="BV86">
            <v>328770</v>
          </cell>
          <cell r="BW86">
            <v>103</v>
          </cell>
          <cell r="BX86">
            <v>36</v>
          </cell>
          <cell r="BY86">
            <v>328770</v>
          </cell>
          <cell r="BZ86">
            <v>7353</v>
          </cell>
        </row>
        <row r="87">
          <cell r="B87">
            <v>700</v>
          </cell>
          <cell r="C87" t="str">
            <v>男性</v>
          </cell>
          <cell r="E87" t="str">
            <v>社員</v>
          </cell>
          <cell r="F87" t="str">
            <v>総合Ⅱ</v>
          </cell>
          <cell r="G87">
            <v>2</v>
          </cell>
          <cell r="H87" t="str">
            <v>ｲｼｶﾜ ﾏｺﾄ</v>
          </cell>
          <cell r="I87" t="str">
            <v>石川　誠</v>
          </cell>
          <cell r="J87">
            <v>27948</v>
          </cell>
          <cell r="K87">
            <v>35521</v>
          </cell>
          <cell r="L87">
            <v>35674</v>
          </cell>
          <cell r="M87">
            <v>29</v>
          </cell>
          <cell r="N87">
            <v>8</v>
          </cell>
          <cell r="P87">
            <v>9</v>
          </cell>
          <cell r="Q87">
            <v>0</v>
          </cell>
          <cell r="R87">
            <v>472</v>
          </cell>
          <cell r="S87">
            <v>39</v>
          </cell>
          <cell r="T87">
            <v>4</v>
          </cell>
          <cell r="U87">
            <v>179975</v>
          </cell>
          <cell r="X87">
            <v>10000</v>
          </cell>
          <cell r="Y87">
            <v>20000</v>
          </cell>
          <cell r="Z87">
            <v>20000</v>
          </cell>
          <cell r="AE87">
            <v>20000</v>
          </cell>
          <cell r="AO87">
            <v>154050</v>
          </cell>
          <cell r="AP87">
            <v>30</v>
          </cell>
          <cell r="AQ87">
            <v>244100</v>
          </cell>
          <cell r="AR87">
            <v>279000</v>
          </cell>
          <cell r="AS87">
            <v>244100</v>
          </cell>
          <cell r="AT87">
            <v>30.2</v>
          </cell>
          <cell r="AV87">
            <v>7371820</v>
          </cell>
          <cell r="AW87">
            <v>48</v>
          </cell>
          <cell r="AX87">
            <v>7</v>
          </cell>
          <cell r="AY87">
            <v>5</v>
          </cell>
          <cell r="AZ87">
            <v>108</v>
          </cell>
          <cell r="BA87">
            <v>770250</v>
          </cell>
          <cell r="BC87">
            <v>770250</v>
          </cell>
          <cell r="BD87">
            <v>385125</v>
          </cell>
          <cell r="BF87">
            <v>385125</v>
          </cell>
          <cell r="BG87">
            <v>279</v>
          </cell>
          <cell r="BH87">
            <v>238911</v>
          </cell>
          <cell r="BN87">
            <v>238911</v>
          </cell>
          <cell r="BO87">
            <v>-531339</v>
          </cell>
          <cell r="BP87">
            <v>-146214</v>
          </cell>
          <cell r="BQ87">
            <v>2</v>
          </cell>
          <cell r="BR87">
            <v>9000</v>
          </cell>
          <cell r="BS87">
            <v>238911</v>
          </cell>
          <cell r="BT87">
            <v>26545.666666666664</v>
          </cell>
          <cell r="BU87">
            <v>26</v>
          </cell>
          <cell r="BV87">
            <v>236430</v>
          </cell>
          <cell r="BW87">
            <v>103</v>
          </cell>
          <cell r="BX87">
            <v>26</v>
          </cell>
          <cell r="BY87">
            <v>236430</v>
          </cell>
          <cell r="BZ87">
            <v>2481</v>
          </cell>
        </row>
        <row r="88">
          <cell r="B88">
            <v>701</v>
          </cell>
          <cell r="C88" t="str">
            <v>男性</v>
          </cell>
          <cell r="E88" t="str">
            <v>社員</v>
          </cell>
          <cell r="F88" t="str">
            <v>総合Ⅰ</v>
          </cell>
          <cell r="G88">
            <v>2</v>
          </cell>
          <cell r="H88" t="str">
            <v>ｳﾒｷ ﾋﾃﾞﾀｶ</v>
          </cell>
          <cell r="I88" t="str">
            <v>梅木　秀高</v>
          </cell>
          <cell r="J88">
            <v>26585</v>
          </cell>
          <cell r="K88">
            <v>35521</v>
          </cell>
          <cell r="L88">
            <v>35674</v>
          </cell>
          <cell r="M88">
            <v>33</v>
          </cell>
          <cell r="N88">
            <v>5</v>
          </cell>
          <cell r="P88">
            <v>9</v>
          </cell>
          <cell r="Q88">
            <v>0</v>
          </cell>
          <cell r="R88">
            <v>427</v>
          </cell>
          <cell r="S88">
            <v>35</v>
          </cell>
          <cell r="T88">
            <v>7</v>
          </cell>
          <cell r="U88">
            <v>201850</v>
          </cell>
          <cell r="AA88">
            <v>25000</v>
          </cell>
          <cell r="AB88">
            <v>10000</v>
          </cell>
          <cell r="AE88">
            <v>20000</v>
          </cell>
          <cell r="AF88">
            <v>5000</v>
          </cell>
          <cell r="AO88">
            <v>181000</v>
          </cell>
          <cell r="AP88">
            <v>26</v>
          </cell>
          <cell r="AQ88">
            <v>259000</v>
          </cell>
          <cell r="AR88">
            <v>302900</v>
          </cell>
          <cell r="AS88">
            <v>259000</v>
          </cell>
          <cell r="AT88">
            <v>30.2</v>
          </cell>
          <cell r="AV88">
            <v>7821800</v>
          </cell>
          <cell r="AW88">
            <v>44</v>
          </cell>
          <cell r="AX88">
            <v>10</v>
          </cell>
          <cell r="AY88">
            <v>5</v>
          </cell>
          <cell r="AZ88">
            <v>108</v>
          </cell>
          <cell r="BA88">
            <v>905000</v>
          </cell>
          <cell r="BC88">
            <v>905000</v>
          </cell>
          <cell r="BD88">
            <v>452500</v>
          </cell>
          <cell r="BF88">
            <v>452500</v>
          </cell>
          <cell r="BG88">
            <v>280</v>
          </cell>
          <cell r="BH88">
            <v>367688</v>
          </cell>
          <cell r="BN88">
            <v>367688</v>
          </cell>
          <cell r="BO88">
            <v>-537312</v>
          </cell>
          <cell r="BP88">
            <v>-84812</v>
          </cell>
          <cell r="BQ88">
            <v>2</v>
          </cell>
          <cell r="BR88">
            <v>9000</v>
          </cell>
          <cell r="BS88">
            <v>367688</v>
          </cell>
          <cell r="BT88">
            <v>40854.22222222222</v>
          </cell>
          <cell r="BU88">
            <v>40</v>
          </cell>
          <cell r="BV88">
            <v>365850</v>
          </cell>
          <cell r="BW88">
            <v>103</v>
          </cell>
          <cell r="BX88">
            <v>40</v>
          </cell>
          <cell r="BY88">
            <v>365850</v>
          </cell>
          <cell r="BZ88">
            <v>1838</v>
          </cell>
        </row>
        <row r="89">
          <cell r="B89">
            <v>703</v>
          </cell>
          <cell r="C89" t="str">
            <v>男性</v>
          </cell>
          <cell r="E89" t="str">
            <v>社員</v>
          </cell>
          <cell r="F89" t="str">
            <v>一般Ⅰ</v>
          </cell>
          <cell r="G89">
            <v>2</v>
          </cell>
          <cell r="H89" t="str">
            <v>ｸﾜﾊﾗ ﾖｼﾅﾘ</v>
          </cell>
          <cell r="I89" t="str">
            <v>桑原芳成</v>
          </cell>
          <cell r="J89">
            <v>19840</v>
          </cell>
          <cell r="K89">
            <v>35660</v>
          </cell>
          <cell r="L89">
            <v>36039</v>
          </cell>
          <cell r="M89">
            <v>51</v>
          </cell>
          <cell r="N89">
            <v>11</v>
          </cell>
          <cell r="P89">
            <v>8</v>
          </cell>
          <cell r="Q89">
            <v>7</v>
          </cell>
          <cell r="R89">
            <v>200</v>
          </cell>
          <cell r="S89">
            <v>16</v>
          </cell>
          <cell r="T89">
            <v>8</v>
          </cell>
          <cell r="U89">
            <v>269150</v>
          </cell>
          <cell r="X89">
            <v>4000</v>
          </cell>
          <cell r="Y89">
            <v>20000</v>
          </cell>
          <cell r="AC89">
            <v>10000</v>
          </cell>
          <cell r="AE89">
            <v>20000</v>
          </cell>
          <cell r="AO89">
            <v>226650</v>
          </cell>
          <cell r="AP89">
            <v>8</v>
          </cell>
          <cell r="AQ89">
            <v>250700</v>
          </cell>
          <cell r="AR89">
            <v>265600</v>
          </cell>
          <cell r="AS89">
            <v>250700</v>
          </cell>
          <cell r="AT89">
            <v>11.599999999999994</v>
          </cell>
          <cell r="AV89">
            <v>2908119.9999999986</v>
          </cell>
          <cell r="AW89">
            <v>26</v>
          </cell>
          <cell r="AX89">
            <v>4</v>
          </cell>
          <cell r="AY89">
            <v>4.75</v>
          </cell>
          <cell r="AZ89">
            <v>103</v>
          </cell>
          <cell r="BA89">
            <v>1076587.5</v>
          </cell>
          <cell r="BC89">
            <v>1076587.5</v>
          </cell>
          <cell r="BD89">
            <v>538293.7499999999</v>
          </cell>
          <cell r="BF89">
            <v>538293.7499999999</v>
          </cell>
          <cell r="BG89">
            <v>283</v>
          </cell>
          <cell r="BH89">
            <v>495343</v>
          </cell>
          <cell r="BN89">
            <v>495343</v>
          </cell>
          <cell r="BO89">
            <v>-581244.5</v>
          </cell>
          <cell r="BP89">
            <v>-42950.74999999988</v>
          </cell>
          <cell r="BQ89">
            <v>2</v>
          </cell>
          <cell r="BR89">
            <v>9000</v>
          </cell>
          <cell r="BS89">
            <v>495343</v>
          </cell>
          <cell r="BT89">
            <v>55038.11111111112</v>
          </cell>
          <cell r="BU89">
            <v>53</v>
          </cell>
          <cell r="BV89">
            <v>487440</v>
          </cell>
          <cell r="BW89">
            <v>91</v>
          </cell>
          <cell r="BX89">
            <v>53</v>
          </cell>
          <cell r="BY89">
            <v>487440</v>
          </cell>
          <cell r="BZ89">
            <v>7903</v>
          </cell>
        </row>
        <row r="90">
          <cell r="B90">
            <v>704</v>
          </cell>
          <cell r="C90" t="str">
            <v>女性</v>
          </cell>
          <cell r="E90" t="str">
            <v>社員</v>
          </cell>
          <cell r="F90" t="str">
            <v>一般Ⅱ</v>
          </cell>
          <cell r="G90">
            <v>1</v>
          </cell>
          <cell r="H90" t="str">
            <v>ﾏｽﾀﾞ ｸﾐｺ</v>
          </cell>
          <cell r="I90" t="str">
            <v>増田　久美子</v>
          </cell>
          <cell r="J90">
            <v>23868</v>
          </cell>
          <cell r="K90">
            <v>35689</v>
          </cell>
          <cell r="L90">
            <v>36039</v>
          </cell>
          <cell r="M90">
            <v>40</v>
          </cell>
          <cell r="N90">
            <v>10</v>
          </cell>
          <cell r="P90">
            <v>8</v>
          </cell>
          <cell r="Q90">
            <v>6</v>
          </cell>
          <cell r="R90">
            <v>332</v>
          </cell>
          <cell r="S90">
            <v>27</v>
          </cell>
          <cell r="T90">
            <v>8</v>
          </cell>
          <cell r="U90">
            <v>195375</v>
          </cell>
          <cell r="X90">
            <v>2000</v>
          </cell>
          <cell r="AE90">
            <v>20000</v>
          </cell>
          <cell r="AO90">
            <v>159900</v>
          </cell>
          <cell r="AP90">
            <v>19</v>
          </cell>
          <cell r="AQ90">
            <v>216900</v>
          </cell>
          <cell r="AR90">
            <v>232900</v>
          </cell>
          <cell r="AS90">
            <v>216900</v>
          </cell>
          <cell r="AT90">
            <v>23.80000000000001</v>
          </cell>
          <cell r="AV90">
            <v>5162220.000000003</v>
          </cell>
          <cell r="AW90">
            <v>37</v>
          </cell>
          <cell r="AX90">
            <v>5</v>
          </cell>
          <cell r="AY90">
            <v>4.7</v>
          </cell>
          <cell r="AZ90">
            <v>102</v>
          </cell>
          <cell r="BA90">
            <v>751530</v>
          </cell>
          <cell r="BC90">
            <v>751530</v>
          </cell>
          <cell r="BD90">
            <v>375764.99999999994</v>
          </cell>
          <cell r="BF90">
            <v>375764.99999999994</v>
          </cell>
          <cell r="BG90">
            <v>284</v>
          </cell>
          <cell r="BH90">
            <v>373110</v>
          </cell>
          <cell r="BN90">
            <v>373110</v>
          </cell>
          <cell r="BO90">
            <v>-378420</v>
          </cell>
          <cell r="BP90">
            <v>-2654.999999999942</v>
          </cell>
          <cell r="BQ90">
            <v>1</v>
          </cell>
          <cell r="BR90">
            <v>6000</v>
          </cell>
          <cell r="BS90">
            <v>373110</v>
          </cell>
          <cell r="BT90">
            <v>62185</v>
          </cell>
          <cell r="BU90">
            <v>60</v>
          </cell>
          <cell r="BV90">
            <v>368940</v>
          </cell>
          <cell r="BW90">
            <v>91</v>
          </cell>
          <cell r="BX90">
            <v>60</v>
          </cell>
          <cell r="BY90">
            <v>368940</v>
          </cell>
          <cell r="BZ90">
            <v>4170</v>
          </cell>
        </row>
        <row r="91">
          <cell r="B91">
            <v>710</v>
          </cell>
          <cell r="C91" t="str">
            <v>女性</v>
          </cell>
          <cell r="D91">
            <v>600</v>
          </cell>
          <cell r="E91" t="str">
            <v>社員</v>
          </cell>
          <cell r="F91" t="str">
            <v>一般Ⅱ</v>
          </cell>
          <cell r="G91">
            <v>1</v>
          </cell>
          <cell r="H91" t="str">
            <v>ｶﾄｳ ﾖｼﾐ</v>
          </cell>
          <cell r="I91" t="str">
            <v>加籐　好美</v>
          </cell>
          <cell r="J91">
            <v>28328</v>
          </cell>
          <cell r="K91">
            <v>35870</v>
          </cell>
          <cell r="L91">
            <v>36039</v>
          </cell>
          <cell r="M91">
            <v>28</v>
          </cell>
          <cell r="N91">
            <v>8</v>
          </cell>
          <cell r="P91">
            <v>8</v>
          </cell>
          <cell r="Q91">
            <v>0</v>
          </cell>
          <cell r="R91">
            <v>472</v>
          </cell>
          <cell r="S91">
            <v>39</v>
          </cell>
          <cell r="T91">
            <v>4</v>
          </cell>
          <cell r="U91">
            <v>173275</v>
          </cell>
          <cell r="AE91">
            <v>20000</v>
          </cell>
          <cell r="AO91">
            <v>153950</v>
          </cell>
          <cell r="AP91">
            <v>31</v>
          </cell>
          <cell r="AQ91">
            <v>247000</v>
          </cell>
          <cell r="AR91">
            <v>284400</v>
          </cell>
          <cell r="AS91">
            <v>247000</v>
          </cell>
          <cell r="AT91">
            <v>30.2</v>
          </cell>
          <cell r="AV91">
            <v>7459400</v>
          </cell>
          <cell r="AW91">
            <v>49</v>
          </cell>
          <cell r="AX91">
            <v>7</v>
          </cell>
          <cell r="AY91">
            <v>4.4</v>
          </cell>
          <cell r="AZ91">
            <v>96</v>
          </cell>
          <cell r="BA91">
            <v>677380</v>
          </cell>
          <cell r="BC91">
            <v>677380</v>
          </cell>
          <cell r="BD91">
            <v>338690</v>
          </cell>
          <cell r="BF91">
            <v>338690</v>
          </cell>
          <cell r="BG91">
            <v>290</v>
          </cell>
          <cell r="BH91">
            <v>199933</v>
          </cell>
          <cell r="BN91">
            <v>199933</v>
          </cell>
          <cell r="BO91">
            <v>-477447</v>
          </cell>
          <cell r="BP91">
            <v>-138757</v>
          </cell>
          <cell r="BQ91">
            <v>1</v>
          </cell>
          <cell r="BR91">
            <v>6000</v>
          </cell>
          <cell r="BS91">
            <v>199933</v>
          </cell>
          <cell r="BT91">
            <v>33322.166666666664</v>
          </cell>
          <cell r="BU91">
            <v>32</v>
          </cell>
          <cell r="BV91">
            <v>194460</v>
          </cell>
          <cell r="BW91">
            <v>91</v>
          </cell>
          <cell r="BX91">
            <v>32</v>
          </cell>
          <cell r="BY91">
            <v>194460</v>
          </cell>
          <cell r="BZ91">
            <v>5473</v>
          </cell>
        </row>
        <row r="92">
          <cell r="B92">
            <v>711</v>
          </cell>
          <cell r="C92" t="str">
            <v>女性</v>
          </cell>
          <cell r="E92" t="str">
            <v>社員</v>
          </cell>
          <cell r="F92" t="str">
            <v>一般Ⅱ</v>
          </cell>
          <cell r="G92">
            <v>1</v>
          </cell>
          <cell r="H92" t="str">
            <v>ﾎﾘ ﾏﾕｺ</v>
          </cell>
          <cell r="I92" t="str">
            <v>堀　繭子</v>
          </cell>
          <cell r="J92">
            <v>28374</v>
          </cell>
          <cell r="K92">
            <v>35870</v>
          </cell>
          <cell r="L92">
            <v>36039</v>
          </cell>
          <cell r="M92">
            <v>28</v>
          </cell>
          <cell r="N92">
            <v>6</v>
          </cell>
          <cell r="P92">
            <v>8</v>
          </cell>
          <cell r="Q92">
            <v>0</v>
          </cell>
          <cell r="R92">
            <v>474</v>
          </cell>
          <cell r="S92">
            <v>39</v>
          </cell>
          <cell r="T92">
            <v>6</v>
          </cell>
          <cell r="U92">
            <v>173275</v>
          </cell>
          <cell r="AE92">
            <v>20000</v>
          </cell>
          <cell r="AO92">
            <v>153950</v>
          </cell>
          <cell r="AP92">
            <v>31</v>
          </cell>
          <cell r="AQ92">
            <v>247000</v>
          </cell>
          <cell r="AR92">
            <v>284400</v>
          </cell>
          <cell r="AS92">
            <v>247000</v>
          </cell>
          <cell r="AT92">
            <v>30.2</v>
          </cell>
          <cell r="AV92">
            <v>7459400</v>
          </cell>
          <cell r="AW92">
            <v>49</v>
          </cell>
          <cell r="AX92">
            <v>9</v>
          </cell>
          <cell r="AY92">
            <v>4.4</v>
          </cell>
          <cell r="AZ92">
            <v>96</v>
          </cell>
          <cell r="BA92">
            <v>677380</v>
          </cell>
          <cell r="BC92">
            <v>677380</v>
          </cell>
          <cell r="BD92">
            <v>338690</v>
          </cell>
          <cell r="BF92">
            <v>338690</v>
          </cell>
          <cell r="BG92">
            <v>291</v>
          </cell>
          <cell r="BH92">
            <v>179374</v>
          </cell>
          <cell r="BN92">
            <v>179374</v>
          </cell>
          <cell r="BO92">
            <v>-498006</v>
          </cell>
          <cell r="BP92">
            <v>-159316</v>
          </cell>
          <cell r="BQ92">
            <v>1</v>
          </cell>
          <cell r="BR92">
            <v>6000</v>
          </cell>
          <cell r="BS92">
            <v>179374</v>
          </cell>
          <cell r="BT92">
            <v>29895.666666666668</v>
          </cell>
          <cell r="BU92">
            <v>29</v>
          </cell>
          <cell r="BV92">
            <v>176040</v>
          </cell>
          <cell r="BW92">
            <v>91</v>
          </cell>
          <cell r="BX92">
            <v>29</v>
          </cell>
          <cell r="BY92">
            <v>176040</v>
          </cell>
          <cell r="BZ92">
            <v>3334</v>
          </cell>
        </row>
        <row r="93">
          <cell r="B93">
            <v>712</v>
          </cell>
          <cell r="C93" t="str">
            <v>女性</v>
          </cell>
          <cell r="E93" t="str">
            <v>社員</v>
          </cell>
          <cell r="F93" t="str">
            <v>一般Ⅱ</v>
          </cell>
          <cell r="G93">
            <v>1</v>
          </cell>
          <cell r="H93" t="str">
            <v>ｲｼﾀﾞ ﾕｶ</v>
          </cell>
          <cell r="I93" t="str">
            <v>石田　有香</v>
          </cell>
          <cell r="J93">
            <v>28949</v>
          </cell>
          <cell r="K93">
            <v>35870</v>
          </cell>
          <cell r="L93">
            <v>36039</v>
          </cell>
          <cell r="M93">
            <v>26</v>
          </cell>
          <cell r="N93">
            <v>11</v>
          </cell>
          <cell r="P93">
            <v>8</v>
          </cell>
          <cell r="Q93">
            <v>0</v>
          </cell>
          <cell r="R93">
            <v>493</v>
          </cell>
          <cell r="S93">
            <v>41</v>
          </cell>
          <cell r="T93">
            <v>1</v>
          </cell>
          <cell r="U93">
            <v>166050</v>
          </cell>
          <cell r="AE93">
            <v>20000</v>
          </cell>
          <cell r="AO93">
            <v>147850</v>
          </cell>
          <cell r="AP93">
            <v>33</v>
          </cell>
          <cell r="AQ93">
            <v>246900</v>
          </cell>
          <cell r="AR93">
            <v>284200</v>
          </cell>
          <cell r="AS93">
            <v>246900</v>
          </cell>
          <cell r="AT93">
            <v>30.2</v>
          </cell>
          <cell r="AV93">
            <v>7456380</v>
          </cell>
          <cell r="AW93">
            <v>51</v>
          </cell>
          <cell r="AX93">
            <v>4</v>
          </cell>
          <cell r="AY93">
            <v>4.4</v>
          </cell>
          <cell r="AZ93">
            <v>96</v>
          </cell>
          <cell r="BA93">
            <v>650540</v>
          </cell>
          <cell r="BC93">
            <v>650540</v>
          </cell>
          <cell r="BD93">
            <v>325270</v>
          </cell>
          <cell r="BF93">
            <v>325270</v>
          </cell>
          <cell r="BG93">
            <v>292</v>
          </cell>
          <cell r="BH93">
            <v>155451</v>
          </cell>
          <cell r="BN93">
            <v>155451</v>
          </cell>
          <cell r="BO93">
            <v>-495089</v>
          </cell>
          <cell r="BP93">
            <v>-169819</v>
          </cell>
          <cell r="BQ93">
            <v>1</v>
          </cell>
          <cell r="BR93">
            <v>6000</v>
          </cell>
          <cell r="BS93">
            <v>155451</v>
          </cell>
          <cell r="BT93">
            <v>25908.5</v>
          </cell>
          <cell r="BU93">
            <v>25</v>
          </cell>
          <cell r="BV93">
            <v>151500</v>
          </cell>
          <cell r="BW93">
            <v>91</v>
          </cell>
          <cell r="BX93">
            <v>25</v>
          </cell>
          <cell r="BY93">
            <v>151500</v>
          </cell>
          <cell r="BZ93">
            <v>3951</v>
          </cell>
        </row>
        <row r="94">
          <cell r="B94">
            <v>721</v>
          </cell>
          <cell r="C94" t="str">
            <v>女性</v>
          </cell>
          <cell r="E94" t="str">
            <v>社員</v>
          </cell>
          <cell r="F94" t="str">
            <v>一般Ⅱ</v>
          </cell>
          <cell r="G94">
            <v>1</v>
          </cell>
          <cell r="H94" t="str">
            <v>ﾊｼﾊﾞ ｺｽﾞｴ</v>
          </cell>
          <cell r="I94" t="str">
            <v>羽柴　梢</v>
          </cell>
          <cell r="J94">
            <v>28884</v>
          </cell>
          <cell r="K94">
            <v>36234</v>
          </cell>
          <cell r="L94">
            <v>36404</v>
          </cell>
          <cell r="M94">
            <v>27</v>
          </cell>
          <cell r="N94">
            <v>2</v>
          </cell>
          <cell r="P94">
            <v>7</v>
          </cell>
          <cell r="Q94">
            <v>0</v>
          </cell>
          <cell r="R94">
            <v>478</v>
          </cell>
          <cell r="S94">
            <v>39</v>
          </cell>
          <cell r="T94">
            <v>10</v>
          </cell>
          <cell r="U94">
            <v>170725</v>
          </cell>
          <cell r="AE94">
            <v>20000</v>
          </cell>
          <cell r="AO94">
            <v>151500</v>
          </cell>
          <cell r="AP94">
            <v>32</v>
          </cell>
          <cell r="AQ94">
            <v>247500</v>
          </cell>
          <cell r="AR94">
            <v>285500</v>
          </cell>
          <cell r="AS94">
            <v>247500</v>
          </cell>
          <cell r="AT94">
            <v>30.2</v>
          </cell>
          <cell r="AV94">
            <v>7474500</v>
          </cell>
          <cell r="AW94">
            <v>51</v>
          </cell>
          <cell r="AX94">
            <v>1</v>
          </cell>
          <cell r="AY94">
            <v>3.8</v>
          </cell>
          <cell r="AZ94">
            <v>84</v>
          </cell>
          <cell r="BA94">
            <v>575700</v>
          </cell>
          <cell r="BC94">
            <v>575700</v>
          </cell>
          <cell r="BD94">
            <v>287850</v>
          </cell>
          <cell r="BF94">
            <v>287850</v>
          </cell>
          <cell r="BG94">
            <v>299</v>
          </cell>
          <cell r="BH94">
            <v>141495</v>
          </cell>
          <cell r="BN94">
            <v>141495</v>
          </cell>
          <cell r="BO94">
            <v>-434205</v>
          </cell>
          <cell r="BP94">
            <v>-146355</v>
          </cell>
          <cell r="BQ94">
            <v>1</v>
          </cell>
          <cell r="BR94">
            <v>6000</v>
          </cell>
          <cell r="BS94">
            <v>141495</v>
          </cell>
          <cell r="BT94">
            <v>23582.5</v>
          </cell>
          <cell r="BU94">
            <v>23</v>
          </cell>
          <cell r="BV94">
            <v>139260</v>
          </cell>
          <cell r="BW94">
            <v>79</v>
          </cell>
          <cell r="BX94">
            <v>23</v>
          </cell>
          <cell r="BY94">
            <v>139260</v>
          </cell>
          <cell r="BZ94">
            <v>2235</v>
          </cell>
        </row>
        <row r="95">
          <cell r="B95">
            <v>722</v>
          </cell>
          <cell r="C95" t="str">
            <v>女性</v>
          </cell>
          <cell r="E95" t="str">
            <v>社員</v>
          </cell>
          <cell r="F95" t="str">
            <v>一般Ⅱ</v>
          </cell>
          <cell r="G95">
            <v>1</v>
          </cell>
          <cell r="H95" t="str">
            <v>ﾆｼｵ ﾐｴ</v>
          </cell>
          <cell r="I95" t="str">
            <v>西尾　美枝</v>
          </cell>
          <cell r="J95">
            <v>28594</v>
          </cell>
          <cell r="K95">
            <v>36234</v>
          </cell>
          <cell r="L95">
            <v>36404</v>
          </cell>
          <cell r="M95">
            <v>27</v>
          </cell>
          <cell r="N95">
            <v>11</v>
          </cell>
          <cell r="P95">
            <v>7</v>
          </cell>
          <cell r="Q95">
            <v>0</v>
          </cell>
          <cell r="R95">
            <v>469</v>
          </cell>
          <cell r="S95">
            <v>39</v>
          </cell>
          <cell r="T95">
            <v>1</v>
          </cell>
          <cell r="U95">
            <v>169025</v>
          </cell>
          <cell r="AE95">
            <v>20000</v>
          </cell>
          <cell r="AO95">
            <v>151500</v>
          </cell>
          <cell r="AP95">
            <v>32</v>
          </cell>
          <cell r="AQ95">
            <v>247500</v>
          </cell>
          <cell r="AR95">
            <v>285500</v>
          </cell>
          <cell r="AS95">
            <v>247500</v>
          </cell>
          <cell r="AT95">
            <v>30.2</v>
          </cell>
          <cell r="AV95">
            <v>7474500</v>
          </cell>
          <cell r="AW95">
            <v>50</v>
          </cell>
          <cell r="AX95">
            <v>4</v>
          </cell>
          <cell r="AY95">
            <v>3.8</v>
          </cell>
          <cell r="AZ95">
            <v>84</v>
          </cell>
          <cell r="BA95">
            <v>575700</v>
          </cell>
          <cell r="BC95">
            <v>575700</v>
          </cell>
          <cell r="BD95">
            <v>287850</v>
          </cell>
          <cell r="BF95">
            <v>287850</v>
          </cell>
          <cell r="BG95">
            <v>300</v>
          </cell>
          <cell r="BH95">
            <v>159802</v>
          </cell>
          <cell r="BN95">
            <v>159802</v>
          </cell>
          <cell r="BO95">
            <v>-415898</v>
          </cell>
          <cell r="BP95">
            <v>-128048</v>
          </cell>
          <cell r="BQ95">
            <v>1</v>
          </cell>
          <cell r="BR95">
            <v>6000</v>
          </cell>
          <cell r="BS95">
            <v>159802</v>
          </cell>
          <cell r="BT95">
            <v>26633.666666666668</v>
          </cell>
          <cell r="BU95">
            <v>26</v>
          </cell>
          <cell r="BV95">
            <v>157620</v>
          </cell>
          <cell r="BW95">
            <v>79</v>
          </cell>
          <cell r="BX95">
            <v>26</v>
          </cell>
          <cell r="BY95">
            <v>157620</v>
          </cell>
          <cell r="BZ95">
            <v>2182</v>
          </cell>
        </row>
        <row r="96">
          <cell r="B96">
            <v>724</v>
          </cell>
          <cell r="C96" t="str">
            <v>女性</v>
          </cell>
          <cell r="E96" t="str">
            <v>社員</v>
          </cell>
          <cell r="F96" t="str">
            <v>一般Ⅱ</v>
          </cell>
          <cell r="G96">
            <v>1</v>
          </cell>
          <cell r="H96" t="str">
            <v>ｽｽﾞｷ ﾕｳｺ</v>
          </cell>
          <cell r="I96" t="str">
            <v>鈴木　裕子</v>
          </cell>
          <cell r="J96">
            <v>28668</v>
          </cell>
          <cell r="K96">
            <v>36234</v>
          </cell>
          <cell r="L96">
            <v>36404</v>
          </cell>
          <cell r="M96">
            <v>27</v>
          </cell>
          <cell r="N96">
            <v>9</v>
          </cell>
          <cell r="P96">
            <v>7</v>
          </cell>
          <cell r="Q96">
            <v>0</v>
          </cell>
          <cell r="R96">
            <v>471</v>
          </cell>
          <cell r="S96">
            <v>39</v>
          </cell>
          <cell r="T96">
            <v>3</v>
          </cell>
          <cell r="U96">
            <v>169450</v>
          </cell>
          <cell r="AE96">
            <v>20000</v>
          </cell>
          <cell r="AO96">
            <v>151500</v>
          </cell>
          <cell r="AP96">
            <v>32</v>
          </cell>
          <cell r="AQ96">
            <v>247500</v>
          </cell>
          <cell r="AR96">
            <v>285500</v>
          </cell>
          <cell r="AS96">
            <v>247500</v>
          </cell>
          <cell r="AT96">
            <v>30.2</v>
          </cell>
          <cell r="AV96">
            <v>7474500</v>
          </cell>
          <cell r="AW96">
            <v>50</v>
          </cell>
          <cell r="AX96">
            <v>6</v>
          </cell>
          <cell r="AY96">
            <v>3.8</v>
          </cell>
          <cell r="AZ96">
            <v>84</v>
          </cell>
          <cell r="BA96">
            <v>575700</v>
          </cell>
          <cell r="BC96">
            <v>575700</v>
          </cell>
          <cell r="BD96">
            <v>287850</v>
          </cell>
          <cell r="BF96">
            <v>287850</v>
          </cell>
          <cell r="BG96">
            <v>302</v>
          </cell>
          <cell r="BH96">
            <v>159802</v>
          </cell>
          <cell r="BN96">
            <v>159802</v>
          </cell>
          <cell r="BO96">
            <v>-415898</v>
          </cell>
          <cell r="BP96">
            <v>-128048</v>
          </cell>
          <cell r="BQ96">
            <v>1</v>
          </cell>
          <cell r="BR96">
            <v>6000</v>
          </cell>
          <cell r="BS96">
            <v>159802</v>
          </cell>
          <cell r="BT96">
            <v>26633.666666666668</v>
          </cell>
          <cell r="BU96">
            <v>26</v>
          </cell>
          <cell r="BV96">
            <v>157620</v>
          </cell>
          <cell r="BW96">
            <v>79</v>
          </cell>
          <cell r="BX96">
            <v>26</v>
          </cell>
          <cell r="BY96">
            <v>157620</v>
          </cell>
          <cell r="BZ96">
            <v>2182</v>
          </cell>
        </row>
        <row r="97">
          <cell r="B97">
            <v>725</v>
          </cell>
          <cell r="C97" t="str">
            <v>女性</v>
          </cell>
          <cell r="E97" t="str">
            <v>社員</v>
          </cell>
          <cell r="F97" t="str">
            <v>一般Ⅱ</v>
          </cell>
          <cell r="G97">
            <v>1</v>
          </cell>
          <cell r="H97" t="str">
            <v>ﾏﾀｲ ﾐﾎｺ</v>
          </cell>
          <cell r="I97" t="str">
            <v>又井　美保子</v>
          </cell>
          <cell r="J97">
            <v>29465</v>
          </cell>
          <cell r="K97">
            <v>36234</v>
          </cell>
          <cell r="L97">
            <v>36404</v>
          </cell>
          <cell r="M97">
            <v>25</v>
          </cell>
          <cell r="N97">
            <v>7</v>
          </cell>
          <cell r="P97">
            <v>7</v>
          </cell>
          <cell r="Q97">
            <v>0</v>
          </cell>
          <cell r="R97">
            <v>497</v>
          </cell>
          <cell r="S97">
            <v>41</v>
          </cell>
          <cell r="T97">
            <v>5</v>
          </cell>
          <cell r="U97">
            <v>163500</v>
          </cell>
          <cell r="AE97">
            <v>20000</v>
          </cell>
          <cell r="AO97">
            <v>145300</v>
          </cell>
          <cell r="AP97">
            <v>34</v>
          </cell>
          <cell r="AQ97">
            <v>247300</v>
          </cell>
          <cell r="AR97">
            <v>284900</v>
          </cell>
          <cell r="AS97">
            <v>247300</v>
          </cell>
          <cell r="AT97">
            <v>30.2</v>
          </cell>
          <cell r="AV97">
            <v>7468460</v>
          </cell>
          <cell r="AW97">
            <v>52</v>
          </cell>
          <cell r="AX97">
            <v>9</v>
          </cell>
          <cell r="AY97">
            <v>3.8</v>
          </cell>
          <cell r="AZ97">
            <v>84</v>
          </cell>
          <cell r="BA97">
            <v>552140</v>
          </cell>
          <cell r="BC97">
            <v>552140</v>
          </cell>
          <cell r="BD97">
            <v>276070</v>
          </cell>
          <cell r="BF97">
            <v>276070</v>
          </cell>
          <cell r="BG97">
            <v>303</v>
          </cell>
          <cell r="BH97">
            <v>121336</v>
          </cell>
          <cell r="BN97">
            <v>121336</v>
          </cell>
          <cell r="BO97">
            <v>-430804</v>
          </cell>
          <cell r="BP97">
            <v>-154734</v>
          </cell>
          <cell r="BQ97">
            <v>1</v>
          </cell>
          <cell r="BR97">
            <v>6000</v>
          </cell>
          <cell r="BS97">
            <v>121336</v>
          </cell>
          <cell r="BT97">
            <v>20222.666666666664</v>
          </cell>
          <cell r="BU97">
            <v>20</v>
          </cell>
          <cell r="BV97">
            <v>120960</v>
          </cell>
          <cell r="BW97">
            <v>79</v>
          </cell>
          <cell r="BX97">
            <v>20</v>
          </cell>
          <cell r="BY97">
            <v>120960</v>
          </cell>
          <cell r="BZ97">
            <v>376</v>
          </cell>
        </row>
        <row r="98">
          <cell r="B98">
            <v>726</v>
          </cell>
          <cell r="C98" t="str">
            <v>女性</v>
          </cell>
          <cell r="E98" t="str">
            <v>社員</v>
          </cell>
          <cell r="F98" t="str">
            <v>一般Ⅱ</v>
          </cell>
          <cell r="G98">
            <v>1</v>
          </cell>
          <cell r="H98" t="str">
            <v>ﾄﾖﾀ ﾁﾊﾙ</v>
          </cell>
          <cell r="I98" t="str">
            <v>豊田　千春</v>
          </cell>
          <cell r="J98">
            <v>29373</v>
          </cell>
          <cell r="K98">
            <v>36234</v>
          </cell>
          <cell r="L98">
            <v>36404</v>
          </cell>
          <cell r="M98">
            <v>25</v>
          </cell>
          <cell r="N98">
            <v>10</v>
          </cell>
          <cell r="P98">
            <v>7</v>
          </cell>
          <cell r="Q98">
            <v>0</v>
          </cell>
          <cell r="R98">
            <v>494</v>
          </cell>
          <cell r="S98">
            <v>41</v>
          </cell>
          <cell r="T98">
            <v>2</v>
          </cell>
          <cell r="U98">
            <v>162650</v>
          </cell>
          <cell r="AE98">
            <v>20000</v>
          </cell>
          <cell r="AO98">
            <v>145300</v>
          </cell>
          <cell r="AP98">
            <v>34</v>
          </cell>
          <cell r="AQ98">
            <v>247300</v>
          </cell>
          <cell r="AR98">
            <v>284900</v>
          </cell>
          <cell r="AS98">
            <v>247300</v>
          </cell>
          <cell r="AT98">
            <v>30.2</v>
          </cell>
          <cell r="AV98">
            <v>7468460</v>
          </cell>
          <cell r="AW98">
            <v>52</v>
          </cell>
          <cell r="AX98">
            <v>6</v>
          </cell>
          <cell r="AY98">
            <v>3.8</v>
          </cell>
          <cell r="AZ98">
            <v>84</v>
          </cell>
          <cell r="BA98">
            <v>552140</v>
          </cell>
          <cell r="BC98">
            <v>552140</v>
          </cell>
          <cell r="BD98">
            <v>276070</v>
          </cell>
          <cell r="BF98">
            <v>276070</v>
          </cell>
          <cell r="BG98">
            <v>304</v>
          </cell>
          <cell r="BH98">
            <v>121336</v>
          </cell>
          <cell r="BN98">
            <v>121336</v>
          </cell>
          <cell r="BO98">
            <v>-430804</v>
          </cell>
          <cell r="BP98">
            <v>-154734</v>
          </cell>
          <cell r="BQ98">
            <v>1</v>
          </cell>
          <cell r="BR98">
            <v>6000</v>
          </cell>
          <cell r="BS98">
            <v>121336</v>
          </cell>
          <cell r="BT98">
            <v>20222.666666666664</v>
          </cell>
          <cell r="BU98">
            <v>20</v>
          </cell>
          <cell r="BV98">
            <v>120960</v>
          </cell>
          <cell r="BW98">
            <v>79</v>
          </cell>
          <cell r="BX98">
            <v>20</v>
          </cell>
          <cell r="BY98">
            <v>120960</v>
          </cell>
          <cell r="BZ98">
            <v>376</v>
          </cell>
        </row>
        <row r="99">
          <cell r="B99">
            <v>727</v>
          </cell>
          <cell r="C99" t="str">
            <v>男性</v>
          </cell>
          <cell r="E99" t="str">
            <v>社員</v>
          </cell>
          <cell r="F99" t="str">
            <v>総合Ⅰ</v>
          </cell>
          <cell r="G99">
            <v>2</v>
          </cell>
          <cell r="H99" t="str">
            <v>ﾀﾅｶ ﾋﾛｷ</v>
          </cell>
          <cell r="I99" t="str">
            <v>田中　寛輝</v>
          </cell>
          <cell r="J99">
            <v>27926</v>
          </cell>
          <cell r="K99">
            <v>36251</v>
          </cell>
          <cell r="L99">
            <v>36404</v>
          </cell>
          <cell r="M99">
            <v>29</v>
          </cell>
          <cell r="N99">
            <v>9</v>
          </cell>
          <cell r="P99">
            <v>7</v>
          </cell>
          <cell r="Q99">
            <v>0</v>
          </cell>
          <cell r="R99">
            <v>447</v>
          </cell>
          <cell r="S99">
            <v>37</v>
          </cell>
          <cell r="T99">
            <v>3</v>
          </cell>
          <cell r="U99">
            <v>189350</v>
          </cell>
          <cell r="Z99">
            <v>0</v>
          </cell>
          <cell r="AA99">
            <v>25000</v>
          </cell>
          <cell r="AB99">
            <v>10000</v>
          </cell>
          <cell r="AE99">
            <v>34085</v>
          </cell>
          <cell r="AF99">
            <v>45000</v>
          </cell>
          <cell r="AO99">
            <v>171500</v>
          </cell>
          <cell r="AP99">
            <v>30</v>
          </cell>
          <cell r="AQ99">
            <v>261500</v>
          </cell>
          <cell r="AR99">
            <v>310600</v>
          </cell>
          <cell r="AS99">
            <v>261500</v>
          </cell>
          <cell r="AT99">
            <v>30.2</v>
          </cell>
          <cell r="AV99">
            <v>7897300</v>
          </cell>
          <cell r="AW99">
            <v>48</v>
          </cell>
          <cell r="AX99">
            <v>6</v>
          </cell>
          <cell r="AY99">
            <v>3.8</v>
          </cell>
          <cell r="AZ99">
            <v>84</v>
          </cell>
          <cell r="BA99">
            <v>651700</v>
          </cell>
          <cell r="BC99">
            <v>651700</v>
          </cell>
          <cell r="BD99">
            <v>325850</v>
          </cell>
          <cell r="BF99">
            <v>325850</v>
          </cell>
          <cell r="BG99">
            <v>305</v>
          </cell>
          <cell r="BH99">
            <v>231480</v>
          </cell>
          <cell r="BN99">
            <v>231480</v>
          </cell>
          <cell r="BO99">
            <v>-420220</v>
          </cell>
          <cell r="BP99">
            <v>-94370</v>
          </cell>
          <cell r="BQ99">
            <v>2</v>
          </cell>
          <cell r="BR99">
            <v>9000</v>
          </cell>
          <cell r="BS99">
            <v>231480</v>
          </cell>
          <cell r="BT99">
            <v>25720</v>
          </cell>
          <cell r="BU99">
            <v>25</v>
          </cell>
          <cell r="BV99">
            <v>227250</v>
          </cell>
          <cell r="BW99">
            <v>79</v>
          </cell>
          <cell r="BX99">
            <v>25</v>
          </cell>
          <cell r="BY99">
            <v>227250</v>
          </cell>
          <cell r="BZ99">
            <v>4230</v>
          </cell>
        </row>
        <row r="100">
          <cell r="B100">
            <v>733</v>
          </cell>
          <cell r="C100" t="str">
            <v>女性</v>
          </cell>
          <cell r="E100" t="str">
            <v>社員</v>
          </cell>
          <cell r="F100" t="str">
            <v>一般Ⅱ</v>
          </cell>
          <cell r="G100">
            <v>1</v>
          </cell>
          <cell r="H100" t="str">
            <v>ｲﾏﾌｸｶｽﾞﾐ</v>
          </cell>
          <cell r="I100" t="str">
            <v>今福和美</v>
          </cell>
          <cell r="J100">
            <v>26361</v>
          </cell>
          <cell r="K100">
            <v>36404</v>
          </cell>
          <cell r="L100">
            <v>36770</v>
          </cell>
          <cell r="M100">
            <v>34</v>
          </cell>
          <cell r="N100">
            <v>0</v>
          </cell>
          <cell r="P100">
            <v>6</v>
          </cell>
          <cell r="Q100">
            <v>7</v>
          </cell>
          <cell r="R100">
            <v>391</v>
          </cell>
          <cell r="S100">
            <v>32</v>
          </cell>
          <cell r="T100">
            <v>7</v>
          </cell>
          <cell r="U100">
            <v>184325</v>
          </cell>
          <cell r="AE100">
            <v>20000</v>
          </cell>
          <cell r="AO100">
            <v>153000</v>
          </cell>
          <cell r="AP100">
            <v>25</v>
          </cell>
          <cell r="AQ100">
            <v>228000</v>
          </cell>
          <cell r="AR100">
            <v>251000</v>
          </cell>
          <cell r="AS100">
            <v>228000</v>
          </cell>
          <cell r="AT100">
            <v>29.70000000000001</v>
          </cell>
          <cell r="AV100">
            <v>6771600.000000002</v>
          </cell>
          <cell r="AW100">
            <v>44</v>
          </cell>
          <cell r="AX100">
            <v>3</v>
          </cell>
          <cell r="AY100">
            <v>3.55</v>
          </cell>
          <cell r="AZ100">
            <v>79</v>
          </cell>
          <cell r="BA100">
            <v>543150</v>
          </cell>
          <cell r="BC100">
            <v>543150</v>
          </cell>
          <cell r="BD100">
            <v>271574.99999999994</v>
          </cell>
          <cell r="BF100">
            <v>271574.99999999994</v>
          </cell>
          <cell r="BG100">
            <v>311</v>
          </cell>
          <cell r="BH100">
            <v>308011</v>
          </cell>
          <cell r="BN100">
            <v>308011</v>
          </cell>
          <cell r="BO100">
            <v>-235139</v>
          </cell>
          <cell r="BP100">
            <v>36436.00000000006</v>
          </cell>
          <cell r="BQ100">
            <v>1</v>
          </cell>
          <cell r="BR100">
            <v>6000</v>
          </cell>
          <cell r="BS100">
            <v>308011</v>
          </cell>
          <cell r="BT100">
            <v>51335.166666666664</v>
          </cell>
          <cell r="BU100">
            <v>50</v>
          </cell>
          <cell r="BV100">
            <v>306180</v>
          </cell>
          <cell r="BW100">
            <v>67</v>
          </cell>
          <cell r="BX100">
            <v>50</v>
          </cell>
          <cell r="BY100">
            <v>306180</v>
          </cell>
          <cell r="BZ100">
            <v>1831</v>
          </cell>
        </row>
        <row r="101">
          <cell r="B101">
            <v>735</v>
          </cell>
          <cell r="C101" t="str">
            <v>女性</v>
          </cell>
          <cell r="E101" t="str">
            <v>社員</v>
          </cell>
          <cell r="F101" t="str">
            <v>一般Ⅱ</v>
          </cell>
          <cell r="G101">
            <v>1</v>
          </cell>
          <cell r="H101" t="str">
            <v>ｶﾂﾀﾞﾏﾕｺ</v>
          </cell>
          <cell r="I101" t="str">
            <v>勝田真由子</v>
          </cell>
          <cell r="J101">
            <v>29033</v>
          </cell>
          <cell r="K101">
            <v>36745</v>
          </cell>
          <cell r="L101">
            <v>37135</v>
          </cell>
          <cell r="M101">
            <v>26</v>
          </cell>
          <cell r="N101">
            <v>9</v>
          </cell>
          <cell r="P101">
            <v>5</v>
          </cell>
          <cell r="Q101">
            <v>7</v>
          </cell>
          <cell r="R101">
            <v>466</v>
          </cell>
          <cell r="S101">
            <v>38</v>
          </cell>
          <cell r="T101">
            <v>10</v>
          </cell>
          <cell r="U101">
            <v>166050</v>
          </cell>
          <cell r="AE101">
            <v>20000</v>
          </cell>
          <cell r="AO101">
            <v>148950</v>
          </cell>
          <cell r="AP101">
            <v>33</v>
          </cell>
          <cell r="AQ101">
            <v>248000</v>
          </cell>
          <cell r="AR101">
            <v>286300</v>
          </cell>
          <cell r="AS101">
            <v>248000</v>
          </cell>
          <cell r="AT101">
            <v>30.2</v>
          </cell>
          <cell r="AV101">
            <v>7489600</v>
          </cell>
          <cell r="AW101">
            <v>51</v>
          </cell>
          <cell r="AX101">
            <v>6</v>
          </cell>
          <cell r="AY101">
            <v>2.95</v>
          </cell>
          <cell r="AZ101">
            <v>67</v>
          </cell>
          <cell r="BA101">
            <v>439402.5</v>
          </cell>
          <cell r="BC101">
            <v>439402.5</v>
          </cell>
          <cell r="BD101">
            <v>219701.2499999999</v>
          </cell>
          <cell r="BF101">
            <v>219701.2499999999</v>
          </cell>
          <cell r="BG101">
            <v>316</v>
          </cell>
          <cell r="BH101">
            <v>122393</v>
          </cell>
          <cell r="BN101">
            <v>122393</v>
          </cell>
          <cell r="BO101">
            <v>-317009.5</v>
          </cell>
          <cell r="BP101">
            <v>-97308.24999999991</v>
          </cell>
          <cell r="BQ101">
            <v>1</v>
          </cell>
          <cell r="BR101">
            <v>6000</v>
          </cell>
          <cell r="BS101">
            <v>122393</v>
          </cell>
          <cell r="BT101">
            <v>20398.833333333332</v>
          </cell>
          <cell r="BU101">
            <v>20</v>
          </cell>
          <cell r="BV101">
            <v>120960</v>
          </cell>
          <cell r="BW101">
            <v>55</v>
          </cell>
          <cell r="BX101">
            <v>20</v>
          </cell>
          <cell r="BY101">
            <v>120960</v>
          </cell>
          <cell r="BZ101">
            <v>1433</v>
          </cell>
        </row>
        <row r="102">
          <cell r="B102">
            <v>740</v>
          </cell>
          <cell r="C102" t="str">
            <v>女性</v>
          </cell>
          <cell r="E102" t="str">
            <v>社員</v>
          </cell>
          <cell r="F102" t="str">
            <v>一般Ⅱ</v>
          </cell>
          <cell r="G102">
            <v>1</v>
          </cell>
          <cell r="H102" t="str">
            <v>ﾀｶﾓﾄｻﾔｶ</v>
          </cell>
          <cell r="I102" t="str">
            <v>高本さやか</v>
          </cell>
          <cell r="J102">
            <v>29601</v>
          </cell>
          <cell r="K102">
            <v>36957</v>
          </cell>
          <cell r="L102">
            <v>37135</v>
          </cell>
          <cell r="M102">
            <v>25</v>
          </cell>
          <cell r="N102">
            <v>2</v>
          </cell>
          <cell r="P102">
            <v>5</v>
          </cell>
          <cell r="Q102">
            <v>0</v>
          </cell>
          <cell r="R102">
            <v>478</v>
          </cell>
          <cell r="S102">
            <v>39</v>
          </cell>
          <cell r="T102">
            <v>10</v>
          </cell>
          <cell r="U102">
            <v>162650</v>
          </cell>
          <cell r="AE102">
            <v>20000</v>
          </cell>
          <cell r="AO102">
            <v>148000</v>
          </cell>
          <cell r="AP102">
            <v>34</v>
          </cell>
          <cell r="AQ102">
            <v>250000</v>
          </cell>
          <cell r="AR102">
            <v>290200</v>
          </cell>
          <cell r="AS102">
            <v>250000</v>
          </cell>
          <cell r="AT102">
            <v>30.2</v>
          </cell>
          <cell r="AV102">
            <v>7550000</v>
          </cell>
          <cell r="AW102">
            <v>53</v>
          </cell>
          <cell r="AX102">
            <v>1</v>
          </cell>
          <cell r="AY102">
            <v>2.6</v>
          </cell>
          <cell r="AZ102">
            <v>60</v>
          </cell>
          <cell r="BA102">
            <v>384800</v>
          </cell>
          <cell r="BC102">
            <v>384800</v>
          </cell>
          <cell r="BD102">
            <v>192400</v>
          </cell>
          <cell r="BF102">
            <v>192400</v>
          </cell>
          <cell r="BG102">
            <v>318</v>
          </cell>
          <cell r="BH102">
            <v>76151</v>
          </cell>
          <cell r="BN102">
            <v>76151</v>
          </cell>
          <cell r="BO102">
            <v>-308649</v>
          </cell>
          <cell r="BP102">
            <v>-116249</v>
          </cell>
          <cell r="BQ102">
            <v>1</v>
          </cell>
          <cell r="BR102">
            <v>6000</v>
          </cell>
          <cell r="BS102">
            <v>76151</v>
          </cell>
          <cell r="BT102">
            <v>12691.833333333334</v>
          </cell>
          <cell r="BU102">
            <v>12</v>
          </cell>
          <cell r="BV102">
            <v>72300</v>
          </cell>
          <cell r="BW102">
            <v>55</v>
          </cell>
          <cell r="BX102">
            <v>12</v>
          </cell>
          <cell r="BY102">
            <v>72300</v>
          </cell>
          <cell r="BZ102">
            <v>3851</v>
          </cell>
        </row>
        <row r="103">
          <cell r="B103">
            <v>741</v>
          </cell>
          <cell r="C103" t="str">
            <v>女性</v>
          </cell>
          <cell r="E103" t="str">
            <v>社員</v>
          </cell>
          <cell r="G103">
            <v>1</v>
          </cell>
          <cell r="H103" t="str">
            <v>ﾌﾙﾊｼｱｷｺ</v>
          </cell>
          <cell r="I103" t="str">
            <v>古橋亜希子</v>
          </cell>
          <cell r="J103">
            <v>29485</v>
          </cell>
          <cell r="K103">
            <v>36957</v>
          </cell>
          <cell r="L103">
            <v>37135</v>
          </cell>
          <cell r="M103">
            <v>25</v>
          </cell>
          <cell r="N103">
            <v>6</v>
          </cell>
          <cell r="P103">
            <v>5</v>
          </cell>
          <cell r="Q103">
            <v>0</v>
          </cell>
          <cell r="R103">
            <v>474</v>
          </cell>
          <cell r="S103">
            <v>39</v>
          </cell>
          <cell r="T103">
            <v>6</v>
          </cell>
          <cell r="U103">
            <v>162650</v>
          </cell>
          <cell r="AE103">
            <v>20000</v>
          </cell>
          <cell r="AO103">
            <v>148000</v>
          </cell>
          <cell r="AP103">
            <v>34</v>
          </cell>
          <cell r="AQ103">
            <v>250000</v>
          </cell>
          <cell r="AR103">
            <v>290200</v>
          </cell>
          <cell r="AS103">
            <v>250000</v>
          </cell>
          <cell r="AT103">
            <v>30.2</v>
          </cell>
          <cell r="AV103">
            <v>7550000</v>
          </cell>
          <cell r="AW103">
            <v>52</v>
          </cell>
          <cell r="AX103">
            <v>9</v>
          </cell>
          <cell r="AY103">
            <v>2.6</v>
          </cell>
          <cell r="AZ103">
            <v>60</v>
          </cell>
          <cell r="BA103">
            <v>384800</v>
          </cell>
          <cell r="BC103">
            <v>384800</v>
          </cell>
          <cell r="BD103">
            <v>192400</v>
          </cell>
          <cell r="BF103">
            <v>192400</v>
          </cell>
          <cell r="BG103">
            <v>319</v>
          </cell>
          <cell r="BH103">
            <v>76151</v>
          </cell>
          <cell r="BN103">
            <v>76151</v>
          </cell>
          <cell r="BO103">
            <v>-308649</v>
          </cell>
          <cell r="BP103">
            <v>-116249</v>
          </cell>
          <cell r="BQ103">
            <v>1</v>
          </cell>
          <cell r="BR103">
            <v>6000</v>
          </cell>
          <cell r="BS103">
            <v>76151</v>
          </cell>
          <cell r="BT103">
            <v>12691.833333333334</v>
          </cell>
          <cell r="BU103">
            <v>12</v>
          </cell>
          <cell r="BV103">
            <v>72300</v>
          </cell>
          <cell r="BW103">
            <v>55</v>
          </cell>
          <cell r="BX103">
            <v>12</v>
          </cell>
          <cell r="BY103">
            <v>72300</v>
          </cell>
          <cell r="BZ103">
            <v>3851</v>
          </cell>
        </row>
        <row r="104">
          <cell r="B104">
            <v>742</v>
          </cell>
          <cell r="C104" t="str">
            <v>女性</v>
          </cell>
          <cell r="E104" t="str">
            <v>社員</v>
          </cell>
          <cell r="F104" t="str">
            <v>一般Ⅱ</v>
          </cell>
          <cell r="G104">
            <v>1</v>
          </cell>
          <cell r="H104" t="str">
            <v>ｱﾝﾄﾞｳﾅﾂｺ</v>
          </cell>
          <cell r="I104" t="str">
            <v>安藤奈津子</v>
          </cell>
          <cell r="J104">
            <v>29370</v>
          </cell>
          <cell r="K104">
            <v>36957</v>
          </cell>
          <cell r="L104">
            <v>37135</v>
          </cell>
          <cell r="M104">
            <v>25</v>
          </cell>
          <cell r="N104">
            <v>10</v>
          </cell>
          <cell r="P104">
            <v>5</v>
          </cell>
          <cell r="Q104">
            <v>0</v>
          </cell>
          <cell r="R104">
            <v>470</v>
          </cell>
          <cell r="S104">
            <v>39</v>
          </cell>
          <cell r="T104">
            <v>2</v>
          </cell>
          <cell r="U104">
            <v>162650</v>
          </cell>
          <cell r="AE104">
            <v>20000</v>
          </cell>
          <cell r="AO104">
            <v>148000</v>
          </cell>
          <cell r="AP104">
            <v>34</v>
          </cell>
          <cell r="AQ104">
            <v>250000</v>
          </cell>
          <cell r="AR104">
            <v>290200</v>
          </cell>
          <cell r="AS104">
            <v>250000</v>
          </cell>
          <cell r="AT104">
            <v>30.2</v>
          </cell>
          <cell r="AV104">
            <v>7550000</v>
          </cell>
          <cell r="AW104">
            <v>52</v>
          </cell>
          <cell r="AX104">
            <v>5</v>
          </cell>
          <cell r="AY104">
            <v>2.6</v>
          </cell>
          <cell r="AZ104">
            <v>60</v>
          </cell>
          <cell r="BA104">
            <v>384800</v>
          </cell>
          <cell r="BC104">
            <v>384800</v>
          </cell>
          <cell r="BD104">
            <v>192400</v>
          </cell>
          <cell r="BF104">
            <v>192400</v>
          </cell>
          <cell r="BG104">
            <v>320</v>
          </cell>
          <cell r="BH104">
            <v>89090</v>
          </cell>
          <cell r="BN104">
            <v>89090</v>
          </cell>
          <cell r="BO104">
            <v>-295710</v>
          </cell>
          <cell r="BP104">
            <v>-103310</v>
          </cell>
          <cell r="BQ104">
            <v>1</v>
          </cell>
          <cell r="BR104">
            <v>6000</v>
          </cell>
          <cell r="BS104">
            <v>89090</v>
          </cell>
          <cell r="BT104">
            <v>14848.333333333332</v>
          </cell>
          <cell r="BU104">
            <v>14</v>
          </cell>
          <cell r="BV104">
            <v>84480</v>
          </cell>
          <cell r="BW104">
            <v>55</v>
          </cell>
          <cell r="BX104">
            <v>14</v>
          </cell>
          <cell r="BY104">
            <v>84480</v>
          </cell>
          <cell r="BZ104">
            <v>4610</v>
          </cell>
        </row>
        <row r="105">
          <cell r="B105">
            <v>746</v>
          </cell>
          <cell r="C105" t="str">
            <v>男性</v>
          </cell>
          <cell r="E105" t="str">
            <v>社員</v>
          </cell>
          <cell r="F105" t="str">
            <v>一般Ⅰ</v>
          </cell>
          <cell r="G105">
            <v>2</v>
          </cell>
          <cell r="H105" t="str">
            <v>ｳﾗﾅｶﾊｼﾞﾒ</v>
          </cell>
          <cell r="I105" t="str">
            <v>浦中一</v>
          </cell>
          <cell r="J105">
            <v>28871</v>
          </cell>
          <cell r="K105">
            <v>36983</v>
          </cell>
          <cell r="L105">
            <v>37135</v>
          </cell>
          <cell r="M105">
            <v>27</v>
          </cell>
          <cell r="N105">
            <v>2</v>
          </cell>
          <cell r="P105">
            <v>4</v>
          </cell>
          <cell r="Q105">
            <v>11</v>
          </cell>
          <cell r="R105">
            <v>453</v>
          </cell>
          <cell r="S105">
            <v>37</v>
          </cell>
          <cell r="T105">
            <v>9</v>
          </cell>
          <cell r="U105">
            <v>176675</v>
          </cell>
          <cell r="AC105">
            <v>5000</v>
          </cell>
          <cell r="AE105">
            <v>20000</v>
          </cell>
          <cell r="AF105">
            <v>2500</v>
          </cell>
          <cell r="AO105">
            <v>167500</v>
          </cell>
          <cell r="AP105">
            <v>32</v>
          </cell>
          <cell r="AQ105">
            <v>263500</v>
          </cell>
          <cell r="AR105">
            <v>315700</v>
          </cell>
          <cell r="AS105">
            <v>263500</v>
          </cell>
          <cell r="AT105">
            <v>30.2</v>
          </cell>
          <cell r="AV105">
            <v>7957700</v>
          </cell>
          <cell r="AW105">
            <v>51</v>
          </cell>
          <cell r="AX105">
            <v>1</v>
          </cell>
          <cell r="AY105">
            <v>2.5500000000000003</v>
          </cell>
          <cell r="AZ105">
            <v>59</v>
          </cell>
          <cell r="BA105">
            <v>427125.00000000006</v>
          </cell>
          <cell r="BC105">
            <v>427125.00000000006</v>
          </cell>
          <cell r="BD105">
            <v>213562.49999999983</v>
          </cell>
          <cell r="BF105">
            <v>213562.49999999983</v>
          </cell>
          <cell r="BG105">
            <v>324</v>
          </cell>
          <cell r="BH105">
            <v>119456</v>
          </cell>
          <cell r="BN105">
            <v>119456</v>
          </cell>
          <cell r="BO105">
            <v>-307669.00000000006</v>
          </cell>
          <cell r="BP105">
            <v>-94106.49999999983</v>
          </cell>
          <cell r="BQ105">
            <v>2</v>
          </cell>
          <cell r="BR105">
            <v>9000</v>
          </cell>
          <cell r="BS105">
            <v>119456</v>
          </cell>
          <cell r="BT105">
            <v>13272.88888888889</v>
          </cell>
          <cell r="BU105">
            <v>13</v>
          </cell>
          <cell r="BV105">
            <v>117540</v>
          </cell>
          <cell r="BW105">
            <v>55</v>
          </cell>
          <cell r="BX105">
            <v>13</v>
          </cell>
          <cell r="BY105">
            <v>117540</v>
          </cell>
          <cell r="BZ105">
            <v>1916</v>
          </cell>
        </row>
        <row r="106">
          <cell r="B106">
            <v>748</v>
          </cell>
          <cell r="C106" t="str">
            <v>男性</v>
          </cell>
          <cell r="E106" t="str">
            <v>社員</v>
          </cell>
          <cell r="F106" t="str">
            <v>総合Ⅰ</v>
          </cell>
          <cell r="G106">
            <v>2</v>
          </cell>
          <cell r="H106" t="str">
            <v>ﾖｺｲｱｷﾗ</v>
          </cell>
          <cell r="I106" t="str">
            <v>横井啓</v>
          </cell>
          <cell r="J106">
            <v>28614</v>
          </cell>
          <cell r="K106">
            <v>36983</v>
          </cell>
          <cell r="L106">
            <v>37135</v>
          </cell>
          <cell r="M106">
            <v>27</v>
          </cell>
          <cell r="N106">
            <v>10</v>
          </cell>
          <cell r="P106">
            <v>4</v>
          </cell>
          <cell r="Q106">
            <v>11</v>
          </cell>
          <cell r="R106">
            <v>445</v>
          </cell>
          <cell r="S106">
            <v>37</v>
          </cell>
          <cell r="T106">
            <v>1</v>
          </cell>
          <cell r="U106">
            <v>176850</v>
          </cell>
          <cell r="AA106">
            <v>20000</v>
          </cell>
          <cell r="AB106">
            <v>10000</v>
          </cell>
          <cell r="AE106">
            <v>20000</v>
          </cell>
          <cell r="AF106">
            <v>5000</v>
          </cell>
          <cell r="AO106">
            <v>167500</v>
          </cell>
          <cell r="AP106">
            <v>32</v>
          </cell>
          <cell r="AQ106">
            <v>263500</v>
          </cell>
          <cell r="AR106">
            <v>315700</v>
          </cell>
          <cell r="AS106">
            <v>263500</v>
          </cell>
          <cell r="AT106">
            <v>30.2</v>
          </cell>
          <cell r="AV106">
            <v>7957700</v>
          </cell>
          <cell r="AW106">
            <v>50</v>
          </cell>
          <cell r="AX106">
            <v>5</v>
          </cell>
          <cell r="AY106">
            <v>2.5500000000000003</v>
          </cell>
          <cell r="AZ106">
            <v>59</v>
          </cell>
          <cell r="BA106">
            <v>427125.00000000006</v>
          </cell>
          <cell r="BC106">
            <v>427125.00000000006</v>
          </cell>
          <cell r="BD106">
            <v>213562.49999999983</v>
          </cell>
          <cell r="BF106">
            <v>213562.49999999983</v>
          </cell>
          <cell r="BG106">
            <v>326</v>
          </cell>
          <cell r="BH106">
            <v>141646</v>
          </cell>
          <cell r="BN106">
            <v>141646</v>
          </cell>
          <cell r="BO106">
            <v>-285479.00000000006</v>
          </cell>
          <cell r="BP106">
            <v>-71916.49999999983</v>
          </cell>
          <cell r="BQ106">
            <v>2</v>
          </cell>
          <cell r="BR106">
            <v>9000</v>
          </cell>
          <cell r="BS106">
            <v>141646</v>
          </cell>
          <cell r="BT106">
            <v>15738.444444444445</v>
          </cell>
          <cell r="BU106">
            <v>15</v>
          </cell>
          <cell r="BV106">
            <v>135810</v>
          </cell>
          <cell r="BW106">
            <v>55</v>
          </cell>
          <cell r="BX106">
            <v>15</v>
          </cell>
          <cell r="BY106">
            <v>135810</v>
          </cell>
          <cell r="BZ106">
            <v>5836</v>
          </cell>
        </row>
        <row r="107">
          <cell r="B107">
            <v>749</v>
          </cell>
          <cell r="C107" t="str">
            <v>男性</v>
          </cell>
          <cell r="E107" t="str">
            <v>社員</v>
          </cell>
          <cell r="G107">
            <v>2</v>
          </cell>
          <cell r="H107" t="str">
            <v>ｶｼﾓﾄﾋﾛﾖｼ</v>
          </cell>
          <cell r="I107" t="str">
            <v>樫本裕由</v>
          </cell>
          <cell r="J107">
            <v>28885</v>
          </cell>
          <cell r="K107">
            <v>36983</v>
          </cell>
          <cell r="L107">
            <v>37135</v>
          </cell>
          <cell r="M107">
            <v>27</v>
          </cell>
          <cell r="N107">
            <v>2</v>
          </cell>
          <cell r="P107">
            <v>4</v>
          </cell>
          <cell r="Q107">
            <v>11</v>
          </cell>
          <cell r="R107">
            <v>453</v>
          </cell>
          <cell r="S107">
            <v>37</v>
          </cell>
          <cell r="T107">
            <v>9</v>
          </cell>
          <cell r="U107">
            <v>176850</v>
          </cell>
          <cell r="AA107">
            <v>20000</v>
          </cell>
          <cell r="AB107">
            <v>10000</v>
          </cell>
          <cell r="AE107">
            <v>42362</v>
          </cell>
          <cell r="AF107">
            <v>5000</v>
          </cell>
          <cell r="AO107">
            <v>167500</v>
          </cell>
          <cell r="AP107">
            <v>32</v>
          </cell>
          <cell r="AQ107">
            <v>263500</v>
          </cell>
          <cell r="AR107">
            <v>315700</v>
          </cell>
          <cell r="AS107">
            <v>263500</v>
          </cell>
          <cell r="AT107">
            <v>30.2</v>
          </cell>
          <cell r="AV107">
            <v>7957700</v>
          </cell>
          <cell r="AW107">
            <v>51</v>
          </cell>
          <cell r="AX107">
            <v>1</v>
          </cell>
          <cell r="AY107">
            <v>2.5500000000000003</v>
          </cell>
          <cell r="AZ107">
            <v>59</v>
          </cell>
          <cell r="BA107">
            <v>427125.00000000006</v>
          </cell>
          <cell r="BC107">
            <v>427125.00000000006</v>
          </cell>
          <cell r="BD107">
            <v>213562.49999999983</v>
          </cell>
          <cell r="BF107">
            <v>213562.49999999983</v>
          </cell>
          <cell r="BG107">
            <v>327</v>
          </cell>
          <cell r="BH107">
            <v>119456</v>
          </cell>
          <cell r="BN107">
            <v>119456</v>
          </cell>
          <cell r="BO107">
            <v>-307669.00000000006</v>
          </cell>
          <cell r="BP107">
            <v>-94106.49999999983</v>
          </cell>
          <cell r="BQ107">
            <v>2</v>
          </cell>
          <cell r="BR107">
            <v>9000</v>
          </cell>
          <cell r="BS107">
            <v>119456</v>
          </cell>
          <cell r="BT107">
            <v>13272.88888888889</v>
          </cell>
          <cell r="BU107">
            <v>13</v>
          </cell>
          <cell r="BV107">
            <v>117540</v>
          </cell>
          <cell r="BW107">
            <v>55</v>
          </cell>
          <cell r="BX107">
            <v>13</v>
          </cell>
          <cell r="BY107">
            <v>117540</v>
          </cell>
          <cell r="BZ107">
            <v>1916</v>
          </cell>
        </row>
        <row r="108">
          <cell r="B108">
            <v>750</v>
          </cell>
          <cell r="C108" t="str">
            <v>男性</v>
          </cell>
          <cell r="E108" t="str">
            <v>社員</v>
          </cell>
          <cell r="F108" t="str">
            <v>総合Ⅰ</v>
          </cell>
          <cell r="G108">
            <v>2</v>
          </cell>
          <cell r="H108" t="str">
            <v>ﾀｶﾊｼ  ﾏｺﾄ</v>
          </cell>
          <cell r="I108" t="str">
            <v>高橋 誠</v>
          </cell>
          <cell r="J108">
            <v>25464</v>
          </cell>
          <cell r="K108">
            <v>37102</v>
          </cell>
          <cell r="L108">
            <v>37135</v>
          </cell>
          <cell r="M108">
            <v>36</v>
          </cell>
          <cell r="N108">
            <v>6</v>
          </cell>
          <cell r="P108">
            <v>4</v>
          </cell>
          <cell r="Q108">
            <v>8</v>
          </cell>
          <cell r="R108">
            <v>338</v>
          </cell>
          <cell r="S108">
            <v>28</v>
          </cell>
          <cell r="T108">
            <v>2</v>
          </cell>
          <cell r="U108">
            <v>205600</v>
          </cell>
          <cell r="X108">
            <v>12000</v>
          </cell>
          <cell r="Y108">
            <v>20000</v>
          </cell>
          <cell r="AA108">
            <v>25000</v>
          </cell>
          <cell r="AB108">
            <v>10000</v>
          </cell>
          <cell r="AE108">
            <v>20000</v>
          </cell>
          <cell r="AF108">
            <v>5000</v>
          </cell>
          <cell r="AO108">
            <v>184200</v>
          </cell>
          <cell r="AP108">
            <v>23</v>
          </cell>
          <cell r="AQ108">
            <v>253200</v>
          </cell>
          <cell r="AR108">
            <v>290500</v>
          </cell>
          <cell r="AS108">
            <v>253200</v>
          </cell>
          <cell r="AT108">
            <v>24.400000000000002</v>
          </cell>
          <cell r="AV108">
            <v>6178080.000000001</v>
          </cell>
          <cell r="AW108">
            <v>41</v>
          </cell>
          <cell r="AX108">
            <v>9</v>
          </cell>
          <cell r="AY108">
            <v>2.4</v>
          </cell>
          <cell r="AZ108">
            <v>56</v>
          </cell>
          <cell r="BA108">
            <v>442080</v>
          </cell>
          <cell r="BC108">
            <v>442080</v>
          </cell>
          <cell r="BD108">
            <v>221039.99999999988</v>
          </cell>
          <cell r="BF108">
            <v>221039.99999999988</v>
          </cell>
          <cell r="BG108">
            <v>328</v>
          </cell>
          <cell r="BH108">
            <v>299147</v>
          </cell>
          <cell r="BN108">
            <v>299147</v>
          </cell>
          <cell r="BO108">
            <v>-142933</v>
          </cell>
          <cell r="BP108">
            <v>78107.00000000012</v>
          </cell>
          <cell r="BQ108">
            <v>2</v>
          </cell>
          <cell r="BR108">
            <v>9000</v>
          </cell>
          <cell r="BS108">
            <v>299147</v>
          </cell>
          <cell r="BT108">
            <v>33238.555555555555</v>
          </cell>
          <cell r="BU108">
            <v>32</v>
          </cell>
          <cell r="BV108">
            <v>291690</v>
          </cell>
          <cell r="BW108">
            <v>55</v>
          </cell>
          <cell r="BX108">
            <v>32</v>
          </cell>
          <cell r="BY108">
            <v>291690</v>
          </cell>
          <cell r="BZ108">
            <v>7457</v>
          </cell>
        </row>
        <row r="109">
          <cell r="B109">
            <v>751</v>
          </cell>
          <cell r="C109" t="str">
            <v>男性</v>
          </cell>
          <cell r="E109" t="str">
            <v>社員</v>
          </cell>
          <cell r="F109" t="str">
            <v>総合Ⅱ</v>
          </cell>
          <cell r="G109">
            <v>2</v>
          </cell>
          <cell r="H109" t="str">
            <v>ｼﾗｲ ﾀﾀﾞﾕｷ</v>
          </cell>
          <cell r="I109" t="str">
            <v>白井 忠幸</v>
          </cell>
          <cell r="J109">
            <v>26715</v>
          </cell>
          <cell r="K109">
            <v>37144</v>
          </cell>
          <cell r="L109">
            <v>37500</v>
          </cell>
          <cell r="M109">
            <v>33</v>
          </cell>
          <cell r="N109">
            <v>1</v>
          </cell>
          <cell r="P109">
            <v>4</v>
          </cell>
          <cell r="Q109">
            <v>6</v>
          </cell>
          <cell r="R109">
            <v>377</v>
          </cell>
          <cell r="S109">
            <v>31</v>
          </cell>
          <cell r="T109">
            <v>5</v>
          </cell>
          <cell r="U109">
            <v>202475</v>
          </cell>
          <cell r="X109">
            <v>10000</v>
          </cell>
          <cell r="Y109">
            <v>20000</v>
          </cell>
          <cell r="Z109">
            <v>20000</v>
          </cell>
          <cell r="AC109">
            <v>2500</v>
          </cell>
          <cell r="AE109">
            <v>20000</v>
          </cell>
          <cell r="AO109">
            <v>181300</v>
          </cell>
          <cell r="AP109">
            <v>26</v>
          </cell>
          <cell r="AQ109">
            <v>259300</v>
          </cell>
          <cell r="AR109">
            <v>303400</v>
          </cell>
          <cell r="AS109">
            <v>259300</v>
          </cell>
          <cell r="AT109">
            <v>28.300000000000008</v>
          </cell>
          <cell r="AV109">
            <v>7338190.000000002</v>
          </cell>
          <cell r="AW109">
            <v>45</v>
          </cell>
          <cell r="AX109">
            <v>2</v>
          </cell>
          <cell r="AY109">
            <v>2.3</v>
          </cell>
          <cell r="AZ109">
            <v>54</v>
          </cell>
          <cell r="BA109">
            <v>416989.99999999994</v>
          </cell>
          <cell r="BC109">
            <v>416989.99999999994</v>
          </cell>
          <cell r="BD109">
            <v>208494.9999999999</v>
          </cell>
          <cell r="BF109">
            <v>208494.9999999999</v>
          </cell>
          <cell r="BG109">
            <v>329</v>
          </cell>
          <cell r="BH109">
            <v>242538</v>
          </cell>
          <cell r="BN109">
            <v>242538</v>
          </cell>
          <cell r="BO109">
            <v>-174451.99999999994</v>
          </cell>
          <cell r="BP109">
            <v>34043.00000000009</v>
          </cell>
          <cell r="BQ109">
            <v>2</v>
          </cell>
          <cell r="BR109">
            <v>9000</v>
          </cell>
          <cell r="BS109">
            <v>242538</v>
          </cell>
          <cell r="BT109">
            <v>26948.666666666668</v>
          </cell>
          <cell r="BU109">
            <v>26</v>
          </cell>
          <cell r="BV109">
            <v>236430</v>
          </cell>
          <cell r="BW109">
            <v>43</v>
          </cell>
          <cell r="BX109">
            <v>26</v>
          </cell>
          <cell r="BY109">
            <v>236430</v>
          </cell>
          <cell r="BZ109">
            <v>6108</v>
          </cell>
        </row>
        <row r="110">
          <cell r="B110">
            <v>752</v>
          </cell>
          <cell r="C110" t="str">
            <v>女性</v>
          </cell>
          <cell r="E110" t="str">
            <v>社員</v>
          </cell>
          <cell r="F110" t="str">
            <v>一般Ⅱ</v>
          </cell>
          <cell r="G110">
            <v>1</v>
          </cell>
          <cell r="H110" t="str">
            <v>ﾊﾞﾊﾞ ﾖｼﾐ</v>
          </cell>
          <cell r="I110" t="str">
            <v>馬場 良美</v>
          </cell>
          <cell r="J110">
            <v>28682</v>
          </cell>
          <cell r="K110">
            <v>37165</v>
          </cell>
          <cell r="L110">
            <v>37500</v>
          </cell>
          <cell r="M110">
            <v>27</v>
          </cell>
          <cell r="N110">
            <v>8</v>
          </cell>
          <cell r="P110">
            <v>4</v>
          </cell>
          <cell r="Q110">
            <v>6</v>
          </cell>
          <cell r="R110">
            <v>442</v>
          </cell>
          <cell r="S110">
            <v>36</v>
          </cell>
          <cell r="T110">
            <v>10</v>
          </cell>
          <cell r="U110">
            <v>162650</v>
          </cell>
          <cell r="AE110">
            <v>20000</v>
          </cell>
          <cell r="AO110">
            <v>148000</v>
          </cell>
          <cell r="AP110">
            <v>32</v>
          </cell>
          <cell r="AQ110">
            <v>244000</v>
          </cell>
          <cell r="AR110">
            <v>278900</v>
          </cell>
          <cell r="AS110">
            <v>244000</v>
          </cell>
          <cell r="AT110">
            <v>30.2</v>
          </cell>
          <cell r="AV110">
            <v>7368800</v>
          </cell>
          <cell r="AW110">
            <v>50</v>
          </cell>
          <cell r="AX110">
            <v>7</v>
          </cell>
          <cell r="AY110">
            <v>2.3</v>
          </cell>
          <cell r="AZ110">
            <v>54</v>
          </cell>
          <cell r="BA110">
            <v>340400</v>
          </cell>
          <cell r="BC110">
            <v>340400</v>
          </cell>
          <cell r="BD110">
            <v>170199.9999999999</v>
          </cell>
          <cell r="BF110">
            <v>170199.9999999999</v>
          </cell>
          <cell r="BG110">
            <v>330</v>
          </cell>
          <cell r="BH110">
            <v>108927</v>
          </cell>
          <cell r="BN110">
            <v>108927</v>
          </cell>
          <cell r="BO110">
            <v>-231473</v>
          </cell>
          <cell r="BP110">
            <v>-61272.99999999991</v>
          </cell>
          <cell r="BQ110">
            <v>1</v>
          </cell>
          <cell r="BR110">
            <v>6000</v>
          </cell>
          <cell r="BS110">
            <v>108927</v>
          </cell>
          <cell r="BT110">
            <v>18154.5</v>
          </cell>
          <cell r="BU110">
            <v>18</v>
          </cell>
          <cell r="BV110">
            <v>108780</v>
          </cell>
          <cell r="BW110">
            <v>43</v>
          </cell>
          <cell r="BX110">
            <v>18</v>
          </cell>
          <cell r="BY110">
            <v>108780</v>
          </cell>
          <cell r="BZ110">
            <v>147</v>
          </cell>
        </row>
        <row r="111">
          <cell r="B111">
            <v>753</v>
          </cell>
          <cell r="C111" t="str">
            <v>男性</v>
          </cell>
          <cell r="E111" t="str">
            <v>社員</v>
          </cell>
          <cell r="F111" t="str">
            <v>総合Ⅰ</v>
          </cell>
          <cell r="G111">
            <v>1</v>
          </cell>
          <cell r="H111" t="str">
            <v>ｵｵｼﾏ ｼﾞｭﾝ</v>
          </cell>
          <cell r="I111" t="str">
            <v>大島 淳</v>
          </cell>
          <cell r="J111">
            <v>29289</v>
          </cell>
          <cell r="K111">
            <v>37271</v>
          </cell>
          <cell r="L111">
            <v>37500</v>
          </cell>
          <cell r="M111">
            <v>26</v>
          </cell>
          <cell r="N111">
            <v>0</v>
          </cell>
          <cell r="P111">
            <v>4</v>
          </cell>
          <cell r="Q111">
            <v>2</v>
          </cell>
          <cell r="R111">
            <v>458</v>
          </cell>
          <cell r="S111">
            <v>38</v>
          </cell>
          <cell r="T111">
            <v>2</v>
          </cell>
          <cell r="U111">
            <v>173050</v>
          </cell>
          <cell r="AA111">
            <v>20000</v>
          </cell>
          <cell r="AB111">
            <v>10000</v>
          </cell>
          <cell r="AE111">
            <v>20000</v>
          </cell>
          <cell r="AF111">
            <v>5000</v>
          </cell>
          <cell r="AO111">
            <v>167500</v>
          </cell>
          <cell r="AP111">
            <v>33</v>
          </cell>
          <cell r="AQ111">
            <v>266500</v>
          </cell>
          <cell r="AR111">
            <v>322000</v>
          </cell>
          <cell r="AS111">
            <v>266500</v>
          </cell>
          <cell r="AT111">
            <v>30.2</v>
          </cell>
          <cell r="AV111">
            <v>8048300</v>
          </cell>
          <cell r="AW111">
            <v>52</v>
          </cell>
          <cell r="AX111">
            <v>3</v>
          </cell>
          <cell r="AY111">
            <v>2.1</v>
          </cell>
          <cell r="AZ111">
            <v>50</v>
          </cell>
          <cell r="BA111">
            <v>351750</v>
          </cell>
          <cell r="BC111">
            <v>351750</v>
          </cell>
          <cell r="BD111">
            <v>175874.99999999997</v>
          </cell>
          <cell r="BF111">
            <v>175874.99999999997</v>
          </cell>
          <cell r="BG111">
            <v>331</v>
          </cell>
          <cell r="BH111">
            <v>80589</v>
          </cell>
          <cell r="BN111">
            <v>80589</v>
          </cell>
          <cell r="BO111">
            <v>-271161</v>
          </cell>
          <cell r="BP111">
            <v>-95285.99999999997</v>
          </cell>
          <cell r="BQ111">
            <v>1</v>
          </cell>
          <cell r="BR111">
            <v>6000</v>
          </cell>
          <cell r="BS111">
            <v>80589</v>
          </cell>
          <cell r="BT111">
            <v>13431.5</v>
          </cell>
          <cell r="BU111">
            <v>13</v>
          </cell>
          <cell r="BV111">
            <v>78360</v>
          </cell>
          <cell r="BW111">
            <v>43</v>
          </cell>
          <cell r="BX111">
            <v>13</v>
          </cell>
          <cell r="BY111">
            <v>78360</v>
          </cell>
          <cell r="BZ111">
            <v>2229</v>
          </cell>
        </row>
        <row r="112">
          <cell r="B112">
            <v>754</v>
          </cell>
          <cell r="C112" t="str">
            <v>男性</v>
          </cell>
          <cell r="E112" t="str">
            <v>社員</v>
          </cell>
          <cell r="F112" t="str">
            <v>総合Ⅰ</v>
          </cell>
          <cell r="G112">
            <v>1</v>
          </cell>
          <cell r="H112" t="str">
            <v>ｻﾄｳ ｺｳｻｸ</v>
          </cell>
          <cell r="I112" t="str">
            <v>佐藤 耕作</v>
          </cell>
          <cell r="J112">
            <v>29054</v>
          </cell>
          <cell r="K112">
            <v>37347</v>
          </cell>
          <cell r="L112">
            <v>37500</v>
          </cell>
          <cell r="M112">
            <v>26</v>
          </cell>
          <cell r="N112">
            <v>8</v>
          </cell>
          <cell r="P112">
            <v>4</v>
          </cell>
          <cell r="Q112">
            <v>0</v>
          </cell>
          <cell r="R112">
            <v>448</v>
          </cell>
          <cell r="S112">
            <v>37</v>
          </cell>
          <cell r="T112">
            <v>4</v>
          </cell>
          <cell r="U112">
            <v>173050</v>
          </cell>
          <cell r="AA112">
            <v>20000</v>
          </cell>
          <cell r="AB112">
            <v>10000</v>
          </cell>
          <cell r="AE112">
            <v>20000</v>
          </cell>
          <cell r="AF112">
            <v>5000</v>
          </cell>
          <cell r="AO112">
            <v>167500</v>
          </cell>
          <cell r="AP112">
            <v>33</v>
          </cell>
          <cell r="AQ112">
            <v>266500</v>
          </cell>
          <cell r="AR112">
            <v>322000</v>
          </cell>
          <cell r="AS112">
            <v>266500</v>
          </cell>
          <cell r="AT112">
            <v>30.2</v>
          </cell>
          <cell r="AV112">
            <v>8048300</v>
          </cell>
          <cell r="AW112">
            <v>51</v>
          </cell>
          <cell r="AX112">
            <v>7</v>
          </cell>
          <cell r="AY112">
            <v>2</v>
          </cell>
          <cell r="AZ112">
            <v>48</v>
          </cell>
          <cell r="BA112">
            <v>335000</v>
          </cell>
          <cell r="BC112">
            <v>335000</v>
          </cell>
          <cell r="BD112">
            <v>167500</v>
          </cell>
          <cell r="BF112">
            <v>167500</v>
          </cell>
          <cell r="BG112">
            <v>332</v>
          </cell>
          <cell r="BH112">
            <v>100092</v>
          </cell>
          <cell r="BN112">
            <v>100092</v>
          </cell>
          <cell r="BO112">
            <v>-234908</v>
          </cell>
          <cell r="BP112">
            <v>-67408</v>
          </cell>
          <cell r="BQ112">
            <v>1</v>
          </cell>
          <cell r="BR112">
            <v>6000</v>
          </cell>
          <cell r="BS112">
            <v>100092</v>
          </cell>
          <cell r="BT112">
            <v>16682</v>
          </cell>
          <cell r="BU112">
            <v>16</v>
          </cell>
          <cell r="BV112">
            <v>96600</v>
          </cell>
          <cell r="BW112">
            <v>43</v>
          </cell>
          <cell r="BX112">
            <v>16</v>
          </cell>
          <cell r="BY112">
            <v>96600</v>
          </cell>
          <cell r="BZ112">
            <v>3492</v>
          </cell>
        </row>
        <row r="113">
          <cell r="B113">
            <v>756</v>
          </cell>
          <cell r="C113" t="str">
            <v>男性</v>
          </cell>
          <cell r="E113" t="str">
            <v>社員</v>
          </cell>
          <cell r="F113" t="str">
            <v>総合Ⅰ</v>
          </cell>
          <cell r="G113">
            <v>1</v>
          </cell>
          <cell r="H113" t="str">
            <v>ｻﾄｳ ﾀｶｼ</v>
          </cell>
          <cell r="I113" t="str">
            <v>佐藤 高司</v>
          </cell>
          <cell r="J113">
            <v>28642</v>
          </cell>
          <cell r="K113">
            <v>37347</v>
          </cell>
          <cell r="L113">
            <v>37500</v>
          </cell>
          <cell r="M113">
            <v>27</v>
          </cell>
          <cell r="N113">
            <v>10</v>
          </cell>
          <cell r="P113">
            <v>4</v>
          </cell>
          <cell r="Q113">
            <v>0</v>
          </cell>
          <cell r="R113">
            <v>434</v>
          </cell>
          <cell r="S113">
            <v>36</v>
          </cell>
          <cell r="T113">
            <v>2</v>
          </cell>
          <cell r="U113">
            <v>173050</v>
          </cell>
          <cell r="AA113">
            <v>20000</v>
          </cell>
          <cell r="AB113">
            <v>10000</v>
          </cell>
          <cell r="AE113">
            <v>29565</v>
          </cell>
          <cell r="AF113">
            <v>5000</v>
          </cell>
          <cell r="AO113">
            <v>167500</v>
          </cell>
          <cell r="AP113">
            <v>32</v>
          </cell>
          <cell r="AQ113">
            <v>263500</v>
          </cell>
          <cell r="AR113">
            <v>315700</v>
          </cell>
          <cell r="AS113">
            <v>263500</v>
          </cell>
          <cell r="AT113">
            <v>30.2</v>
          </cell>
          <cell r="AV113">
            <v>7957700</v>
          </cell>
          <cell r="AW113">
            <v>50</v>
          </cell>
          <cell r="AX113">
            <v>6</v>
          </cell>
          <cell r="AY113">
            <v>2</v>
          </cell>
          <cell r="AZ113">
            <v>48</v>
          </cell>
          <cell r="BA113">
            <v>335000</v>
          </cell>
          <cell r="BC113">
            <v>335000</v>
          </cell>
          <cell r="BD113">
            <v>167500</v>
          </cell>
          <cell r="BF113">
            <v>167500</v>
          </cell>
          <cell r="BG113">
            <v>334</v>
          </cell>
          <cell r="BH113">
            <v>123279</v>
          </cell>
          <cell r="BN113">
            <v>123279</v>
          </cell>
          <cell r="BO113">
            <v>-211721</v>
          </cell>
          <cell r="BP113">
            <v>-44221</v>
          </cell>
          <cell r="BQ113">
            <v>1</v>
          </cell>
          <cell r="BR113">
            <v>6000</v>
          </cell>
          <cell r="BS113">
            <v>123279</v>
          </cell>
          <cell r="BT113">
            <v>20546.5</v>
          </cell>
          <cell r="BU113">
            <v>20</v>
          </cell>
          <cell r="BV113">
            <v>120960</v>
          </cell>
          <cell r="BW113">
            <v>43</v>
          </cell>
          <cell r="BX113">
            <v>20</v>
          </cell>
          <cell r="BY113">
            <v>120960</v>
          </cell>
          <cell r="BZ113">
            <v>2319</v>
          </cell>
        </row>
        <row r="114">
          <cell r="B114">
            <v>757</v>
          </cell>
          <cell r="C114" t="str">
            <v>男性</v>
          </cell>
          <cell r="E114" t="str">
            <v>社員</v>
          </cell>
          <cell r="F114" t="str">
            <v>総合Ⅰ</v>
          </cell>
          <cell r="G114">
            <v>1</v>
          </cell>
          <cell r="H114" t="str">
            <v>ｾｷ ﾅｵﾋｺ</v>
          </cell>
          <cell r="I114" t="str">
            <v>関 直彦</v>
          </cell>
          <cell r="J114">
            <v>28788</v>
          </cell>
          <cell r="K114">
            <v>37347</v>
          </cell>
          <cell r="L114">
            <v>37500</v>
          </cell>
          <cell r="M114">
            <v>27</v>
          </cell>
          <cell r="N114">
            <v>5</v>
          </cell>
          <cell r="P114">
            <v>4</v>
          </cell>
          <cell r="Q114">
            <v>0</v>
          </cell>
          <cell r="R114">
            <v>439</v>
          </cell>
          <cell r="S114">
            <v>36</v>
          </cell>
          <cell r="T114">
            <v>7</v>
          </cell>
          <cell r="U114">
            <v>173050</v>
          </cell>
          <cell r="AA114">
            <v>20000</v>
          </cell>
          <cell r="AB114">
            <v>10000</v>
          </cell>
          <cell r="AE114">
            <v>20000</v>
          </cell>
          <cell r="AF114">
            <v>5000</v>
          </cell>
          <cell r="AO114">
            <v>167500</v>
          </cell>
          <cell r="AP114">
            <v>32</v>
          </cell>
          <cell r="AQ114">
            <v>263500</v>
          </cell>
          <cell r="AR114">
            <v>315700</v>
          </cell>
          <cell r="AS114">
            <v>263500</v>
          </cell>
          <cell r="AT114">
            <v>30.2</v>
          </cell>
          <cell r="AV114">
            <v>7957700</v>
          </cell>
          <cell r="AW114">
            <v>50</v>
          </cell>
          <cell r="AX114">
            <v>10</v>
          </cell>
          <cell r="AY114">
            <v>2</v>
          </cell>
          <cell r="AZ114">
            <v>48</v>
          </cell>
          <cell r="BA114">
            <v>335000</v>
          </cell>
          <cell r="BC114">
            <v>335000</v>
          </cell>
          <cell r="BD114">
            <v>167500</v>
          </cell>
          <cell r="BF114">
            <v>167500</v>
          </cell>
          <cell r="BG114">
            <v>335</v>
          </cell>
          <cell r="BH114">
            <v>100092</v>
          </cell>
          <cell r="BN114">
            <v>100092</v>
          </cell>
          <cell r="BO114">
            <v>-234908</v>
          </cell>
          <cell r="BP114">
            <v>-67408</v>
          </cell>
          <cell r="BQ114">
            <v>1</v>
          </cell>
          <cell r="BR114">
            <v>6000</v>
          </cell>
          <cell r="BS114">
            <v>100092</v>
          </cell>
          <cell r="BT114">
            <v>16682</v>
          </cell>
          <cell r="BU114">
            <v>16</v>
          </cell>
          <cell r="BV114">
            <v>96600</v>
          </cell>
          <cell r="BW114">
            <v>43</v>
          </cell>
          <cell r="BX114">
            <v>16</v>
          </cell>
          <cell r="BY114">
            <v>96600</v>
          </cell>
          <cell r="BZ114">
            <v>3492</v>
          </cell>
        </row>
        <row r="115">
          <cell r="B115">
            <v>758</v>
          </cell>
          <cell r="C115" t="str">
            <v>男性</v>
          </cell>
          <cell r="E115" t="str">
            <v>社員</v>
          </cell>
          <cell r="F115" t="str">
            <v>総合Ⅰ</v>
          </cell>
          <cell r="G115">
            <v>1</v>
          </cell>
          <cell r="H115" t="str">
            <v>ﾐﾉｳﾗ ﾘｮｳｽｹ</v>
          </cell>
          <cell r="I115" t="str">
            <v>箕浦 良介</v>
          </cell>
          <cell r="J115">
            <v>29127</v>
          </cell>
          <cell r="K115">
            <v>37347</v>
          </cell>
          <cell r="L115">
            <v>37500</v>
          </cell>
          <cell r="M115">
            <v>26</v>
          </cell>
          <cell r="N115">
            <v>6</v>
          </cell>
          <cell r="P115">
            <v>4</v>
          </cell>
          <cell r="Q115">
            <v>0</v>
          </cell>
          <cell r="R115">
            <v>450</v>
          </cell>
          <cell r="S115">
            <v>37</v>
          </cell>
          <cell r="T115">
            <v>6</v>
          </cell>
          <cell r="U115">
            <v>173050</v>
          </cell>
          <cell r="AA115">
            <v>20000</v>
          </cell>
          <cell r="AB115">
            <v>10000</v>
          </cell>
          <cell r="AE115">
            <v>20000</v>
          </cell>
          <cell r="AF115">
            <v>5000</v>
          </cell>
          <cell r="AO115">
            <v>167500</v>
          </cell>
          <cell r="AP115">
            <v>33</v>
          </cell>
          <cell r="AQ115">
            <v>266500</v>
          </cell>
          <cell r="AR115">
            <v>322000</v>
          </cell>
          <cell r="AS115">
            <v>266500</v>
          </cell>
          <cell r="AT115">
            <v>30.2</v>
          </cell>
          <cell r="AV115">
            <v>8048300</v>
          </cell>
          <cell r="AW115">
            <v>51</v>
          </cell>
          <cell r="AX115">
            <v>9</v>
          </cell>
          <cell r="AY115">
            <v>2</v>
          </cell>
          <cell r="AZ115">
            <v>48</v>
          </cell>
          <cell r="BA115">
            <v>335000</v>
          </cell>
          <cell r="BC115">
            <v>335000</v>
          </cell>
          <cell r="BD115">
            <v>167500</v>
          </cell>
          <cell r="BF115">
            <v>167500</v>
          </cell>
          <cell r="BG115">
            <v>336</v>
          </cell>
          <cell r="BH115">
            <v>80589</v>
          </cell>
          <cell r="BN115">
            <v>80589</v>
          </cell>
          <cell r="BO115">
            <v>-254411</v>
          </cell>
          <cell r="BP115">
            <v>-86911</v>
          </cell>
          <cell r="BQ115">
            <v>1</v>
          </cell>
          <cell r="BR115">
            <v>6000</v>
          </cell>
          <cell r="BS115">
            <v>80589</v>
          </cell>
          <cell r="BT115">
            <v>13431.5</v>
          </cell>
          <cell r="BU115">
            <v>13</v>
          </cell>
          <cell r="BV115">
            <v>78360</v>
          </cell>
          <cell r="BW115">
            <v>43</v>
          </cell>
          <cell r="BX115">
            <v>13</v>
          </cell>
          <cell r="BY115">
            <v>78360</v>
          </cell>
          <cell r="BZ115">
            <v>2229</v>
          </cell>
        </row>
        <row r="116">
          <cell r="B116">
            <v>759</v>
          </cell>
          <cell r="C116" t="str">
            <v>男性</v>
          </cell>
          <cell r="E116" t="str">
            <v>社員</v>
          </cell>
          <cell r="F116" t="str">
            <v>総合Ⅰ</v>
          </cell>
          <cell r="G116">
            <v>1</v>
          </cell>
          <cell r="H116" t="str">
            <v>ｶﾜｼﾏ ﾄｵﾙ</v>
          </cell>
          <cell r="I116" t="str">
            <v>川島 透</v>
          </cell>
          <cell r="J116">
            <v>29232</v>
          </cell>
          <cell r="K116">
            <v>37347</v>
          </cell>
          <cell r="L116">
            <v>37500</v>
          </cell>
          <cell r="M116">
            <v>26</v>
          </cell>
          <cell r="N116">
            <v>2</v>
          </cell>
          <cell r="P116">
            <v>4</v>
          </cell>
          <cell r="Q116">
            <v>0</v>
          </cell>
          <cell r="R116">
            <v>454</v>
          </cell>
          <cell r="S116">
            <v>37</v>
          </cell>
          <cell r="T116">
            <v>10</v>
          </cell>
          <cell r="U116">
            <v>173050</v>
          </cell>
          <cell r="X116">
            <v>8000</v>
          </cell>
          <cell r="Y116">
            <v>20000</v>
          </cell>
          <cell r="AA116">
            <v>20000</v>
          </cell>
          <cell r="AB116">
            <v>10000</v>
          </cell>
          <cell r="AE116">
            <v>20000</v>
          </cell>
          <cell r="AF116">
            <v>5000</v>
          </cell>
          <cell r="AO116">
            <v>167500</v>
          </cell>
          <cell r="AP116">
            <v>33</v>
          </cell>
          <cell r="AQ116">
            <v>266500</v>
          </cell>
          <cell r="AR116">
            <v>322000</v>
          </cell>
          <cell r="AS116">
            <v>266500</v>
          </cell>
          <cell r="AT116">
            <v>30.2</v>
          </cell>
          <cell r="AV116">
            <v>8048300</v>
          </cell>
          <cell r="AW116">
            <v>52</v>
          </cell>
          <cell r="AX116">
            <v>1</v>
          </cell>
          <cell r="AY116">
            <v>2</v>
          </cell>
          <cell r="AZ116">
            <v>48</v>
          </cell>
          <cell r="BA116">
            <v>335000</v>
          </cell>
          <cell r="BC116">
            <v>335000</v>
          </cell>
          <cell r="BD116">
            <v>167500</v>
          </cell>
          <cell r="BF116">
            <v>167500</v>
          </cell>
          <cell r="BG116">
            <v>337</v>
          </cell>
          <cell r="BH116">
            <v>80589</v>
          </cell>
          <cell r="BN116">
            <v>80589</v>
          </cell>
          <cell r="BO116">
            <v>-254411</v>
          </cell>
          <cell r="BP116">
            <v>-86911</v>
          </cell>
          <cell r="BQ116">
            <v>1</v>
          </cell>
          <cell r="BR116">
            <v>6000</v>
          </cell>
          <cell r="BS116">
            <v>80589</v>
          </cell>
          <cell r="BT116">
            <v>13431.5</v>
          </cell>
          <cell r="BU116">
            <v>13</v>
          </cell>
          <cell r="BV116">
            <v>78360</v>
          </cell>
          <cell r="BW116">
            <v>43</v>
          </cell>
          <cell r="BX116">
            <v>13</v>
          </cell>
          <cell r="BY116">
            <v>78360</v>
          </cell>
          <cell r="BZ116">
            <v>2229</v>
          </cell>
        </row>
        <row r="117">
          <cell r="B117">
            <v>762</v>
          </cell>
          <cell r="C117" t="str">
            <v>女性</v>
          </cell>
          <cell r="E117" t="str">
            <v>社員</v>
          </cell>
          <cell r="F117" t="str">
            <v>一般Ⅱ</v>
          </cell>
          <cell r="G117">
            <v>1</v>
          </cell>
          <cell r="H117" t="str">
            <v>ﾊｼﾓﾄ ﾅﾂｺ</v>
          </cell>
          <cell r="I117" t="str">
            <v>橋本 奈津子</v>
          </cell>
          <cell r="J117">
            <v>29815</v>
          </cell>
          <cell r="K117">
            <v>37347</v>
          </cell>
          <cell r="L117">
            <v>37500</v>
          </cell>
          <cell r="M117">
            <v>24</v>
          </cell>
          <cell r="N117">
            <v>7</v>
          </cell>
          <cell r="P117">
            <v>4</v>
          </cell>
          <cell r="Q117">
            <v>0</v>
          </cell>
          <cell r="R117">
            <v>473</v>
          </cell>
          <cell r="S117">
            <v>39</v>
          </cell>
          <cell r="T117">
            <v>5</v>
          </cell>
          <cell r="U117">
            <v>160100</v>
          </cell>
          <cell r="AE117">
            <v>20000</v>
          </cell>
          <cell r="AO117">
            <v>148000</v>
          </cell>
          <cell r="AP117">
            <v>35</v>
          </cell>
          <cell r="AQ117">
            <v>253000</v>
          </cell>
          <cell r="AR117">
            <v>296000</v>
          </cell>
          <cell r="AS117">
            <v>253000</v>
          </cell>
          <cell r="AT117">
            <v>30.2</v>
          </cell>
          <cell r="AV117">
            <v>7640600</v>
          </cell>
          <cell r="AW117">
            <v>53</v>
          </cell>
          <cell r="AX117">
            <v>8</v>
          </cell>
          <cell r="AY117">
            <v>2</v>
          </cell>
          <cell r="AZ117">
            <v>48</v>
          </cell>
          <cell r="BA117">
            <v>296000</v>
          </cell>
          <cell r="BC117">
            <v>296000</v>
          </cell>
          <cell r="BD117">
            <v>148000</v>
          </cell>
          <cell r="BF117">
            <v>148000</v>
          </cell>
          <cell r="BG117">
            <v>339</v>
          </cell>
          <cell r="BH117">
            <v>57464</v>
          </cell>
          <cell r="BN117">
            <v>57464</v>
          </cell>
          <cell r="BO117">
            <v>-238536</v>
          </cell>
          <cell r="BP117">
            <v>-90536</v>
          </cell>
          <cell r="BQ117">
            <v>1</v>
          </cell>
          <cell r="BR117">
            <v>6000</v>
          </cell>
          <cell r="BS117">
            <v>57464</v>
          </cell>
          <cell r="BT117">
            <v>9577.333333333334</v>
          </cell>
          <cell r="BU117">
            <v>9</v>
          </cell>
          <cell r="BV117">
            <v>54180</v>
          </cell>
          <cell r="BW117">
            <v>43</v>
          </cell>
          <cell r="BX117">
            <v>9</v>
          </cell>
          <cell r="BY117">
            <v>54180</v>
          </cell>
          <cell r="BZ117">
            <v>3284</v>
          </cell>
        </row>
        <row r="118">
          <cell r="B118">
            <v>763</v>
          </cell>
          <cell r="C118" t="str">
            <v>女性</v>
          </cell>
          <cell r="E118" t="str">
            <v>社員</v>
          </cell>
          <cell r="F118" t="str">
            <v>一般Ⅱ</v>
          </cell>
          <cell r="G118">
            <v>1</v>
          </cell>
          <cell r="H118" t="str">
            <v>ｲｹﾄﾞ ｴﾘ</v>
          </cell>
          <cell r="I118" t="str">
            <v>池戸 恵梨</v>
          </cell>
          <cell r="J118">
            <v>29220</v>
          </cell>
          <cell r="K118">
            <v>37347</v>
          </cell>
          <cell r="L118">
            <v>37500</v>
          </cell>
          <cell r="M118">
            <v>26</v>
          </cell>
          <cell r="N118">
            <v>3</v>
          </cell>
          <cell r="P118">
            <v>4</v>
          </cell>
          <cell r="Q118">
            <v>0</v>
          </cell>
          <cell r="R118">
            <v>453</v>
          </cell>
          <cell r="S118">
            <v>37</v>
          </cell>
          <cell r="T118">
            <v>9</v>
          </cell>
          <cell r="U118">
            <v>165200</v>
          </cell>
          <cell r="AE118">
            <v>20000</v>
          </cell>
          <cell r="AO118">
            <v>151900</v>
          </cell>
          <cell r="AP118">
            <v>33</v>
          </cell>
          <cell r="AQ118">
            <v>250900</v>
          </cell>
          <cell r="AR118">
            <v>292000</v>
          </cell>
          <cell r="AS118">
            <v>250900</v>
          </cell>
          <cell r="AT118">
            <v>30.2</v>
          </cell>
          <cell r="AV118">
            <v>7577180</v>
          </cell>
          <cell r="AW118">
            <v>51</v>
          </cell>
          <cell r="AX118">
            <v>12</v>
          </cell>
          <cell r="AY118">
            <v>2</v>
          </cell>
          <cell r="AZ118">
            <v>48</v>
          </cell>
          <cell r="BA118">
            <v>303800</v>
          </cell>
          <cell r="BC118">
            <v>303800</v>
          </cell>
          <cell r="BD118">
            <v>151900</v>
          </cell>
          <cell r="BF118">
            <v>151900</v>
          </cell>
          <cell r="BG118">
            <v>340</v>
          </cell>
          <cell r="BH118">
            <v>73083</v>
          </cell>
          <cell r="BN118">
            <v>73083</v>
          </cell>
          <cell r="BO118">
            <v>-230717</v>
          </cell>
          <cell r="BP118">
            <v>-78817</v>
          </cell>
          <cell r="BQ118">
            <v>1</v>
          </cell>
          <cell r="BR118">
            <v>6000</v>
          </cell>
          <cell r="BS118">
            <v>73083</v>
          </cell>
          <cell r="BT118">
            <v>12180.5</v>
          </cell>
          <cell r="BU118">
            <v>12</v>
          </cell>
          <cell r="BV118">
            <v>72300</v>
          </cell>
          <cell r="BW118">
            <v>43</v>
          </cell>
          <cell r="BX118">
            <v>12</v>
          </cell>
          <cell r="BY118">
            <v>72300</v>
          </cell>
          <cell r="BZ118">
            <v>783</v>
          </cell>
        </row>
        <row r="119">
          <cell r="B119">
            <v>764</v>
          </cell>
          <cell r="C119" t="str">
            <v>女性</v>
          </cell>
          <cell r="E119" t="str">
            <v>社員</v>
          </cell>
          <cell r="F119" t="str">
            <v>一般Ⅱ</v>
          </cell>
          <cell r="G119">
            <v>1</v>
          </cell>
          <cell r="H119" t="str">
            <v>ﾐｽﾞｸﾞﾁ ﾏﾐ</v>
          </cell>
          <cell r="I119" t="str">
            <v>水口 麻美</v>
          </cell>
          <cell r="J119">
            <v>29702</v>
          </cell>
          <cell r="K119">
            <v>37383</v>
          </cell>
          <cell r="L119">
            <v>37500</v>
          </cell>
          <cell r="M119">
            <v>24</v>
          </cell>
          <cell r="N119">
            <v>11</v>
          </cell>
          <cell r="P119">
            <v>3</v>
          </cell>
          <cell r="Q119">
            <v>10</v>
          </cell>
          <cell r="R119">
            <v>467</v>
          </cell>
          <cell r="S119">
            <v>38</v>
          </cell>
          <cell r="T119">
            <v>11</v>
          </cell>
          <cell r="U119">
            <v>160100</v>
          </cell>
          <cell r="AE119">
            <v>20000</v>
          </cell>
          <cell r="AO119">
            <v>148000</v>
          </cell>
          <cell r="AP119">
            <v>35</v>
          </cell>
          <cell r="AQ119">
            <v>253000</v>
          </cell>
          <cell r="AR119">
            <v>296000</v>
          </cell>
          <cell r="AS119">
            <v>253000</v>
          </cell>
          <cell r="AT119">
            <v>30.2</v>
          </cell>
          <cell r="AV119">
            <v>7640600</v>
          </cell>
          <cell r="AW119">
            <v>53</v>
          </cell>
          <cell r="AX119">
            <v>4</v>
          </cell>
          <cell r="AY119">
            <v>1.9</v>
          </cell>
          <cell r="AZ119">
            <v>46</v>
          </cell>
          <cell r="BA119">
            <v>281200</v>
          </cell>
          <cell r="BC119">
            <v>281200</v>
          </cell>
          <cell r="BD119">
            <v>140600.00000000003</v>
          </cell>
          <cell r="BF119">
            <v>140600.00000000003</v>
          </cell>
          <cell r="BG119">
            <v>341</v>
          </cell>
          <cell r="BH119">
            <v>57464</v>
          </cell>
          <cell r="BN119">
            <v>57464</v>
          </cell>
          <cell r="BO119">
            <v>-223736</v>
          </cell>
          <cell r="BP119">
            <v>-83136.00000000003</v>
          </cell>
          <cell r="BQ119">
            <v>1</v>
          </cell>
          <cell r="BR119">
            <v>6000</v>
          </cell>
          <cell r="BS119">
            <v>57464</v>
          </cell>
          <cell r="BT119">
            <v>9577.333333333334</v>
          </cell>
          <cell r="BU119">
            <v>9</v>
          </cell>
          <cell r="BV119">
            <v>54180</v>
          </cell>
          <cell r="BW119">
            <v>43</v>
          </cell>
          <cell r="BX119">
            <v>9</v>
          </cell>
          <cell r="BY119">
            <v>54180</v>
          </cell>
          <cell r="BZ119">
            <v>3284</v>
          </cell>
        </row>
        <row r="120">
          <cell r="B120">
            <v>765</v>
          </cell>
          <cell r="C120" t="str">
            <v>男性</v>
          </cell>
          <cell r="E120" t="str">
            <v>社員</v>
          </cell>
          <cell r="F120" t="str">
            <v>総合Ⅰ</v>
          </cell>
          <cell r="G120">
            <v>2</v>
          </cell>
          <cell r="H120" t="str">
            <v>ｷﾉｼﾀ ﾋﾛｱｷ</v>
          </cell>
          <cell r="I120" t="str">
            <v>木下 博晶</v>
          </cell>
          <cell r="J120">
            <v>27397</v>
          </cell>
          <cell r="K120">
            <v>37438</v>
          </cell>
          <cell r="L120">
            <v>37500</v>
          </cell>
          <cell r="M120">
            <v>31</v>
          </cell>
          <cell r="N120">
            <v>2</v>
          </cell>
          <cell r="P120">
            <v>3</v>
          </cell>
          <cell r="Q120">
            <v>9</v>
          </cell>
          <cell r="R120">
            <v>391</v>
          </cell>
          <cell r="S120">
            <v>32</v>
          </cell>
          <cell r="T120">
            <v>7</v>
          </cell>
          <cell r="U120">
            <v>190600</v>
          </cell>
          <cell r="AA120">
            <v>25000</v>
          </cell>
          <cell r="AB120">
            <v>10000</v>
          </cell>
          <cell r="AE120">
            <v>27414</v>
          </cell>
          <cell r="AF120">
            <v>5000</v>
          </cell>
          <cell r="AO120">
            <v>175400</v>
          </cell>
          <cell r="AP120">
            <v>28</v>
          </cell>
          <cell r="AQ120">
            <v>259400</v>
          </cell>
          <cell r="AR120">
            <v>305400</v>
          </cell>
          <cell r="AS120">
            <v>259400</v>
          </cell>
          <cell r="AT120">
            <v>29.70000000000001</v>
          </cell>
          <cell r="AV120">
            <v>7704180.000000003</v>
          </cell>
          <cell r="AW120">
            <v>47</v>
          </cell>
          <cell r="AX120">
            <v>1</v>
          </cell>
          <cell r="AY120">
            <v>1.85</v>
          </cell>
          <cell r="AZ120">
            <v>45</v>
          </cell>
          <cell r="BA120">
            <v>324490</v>
          </cell>
          <cell r="BC120">
            <v>324490</v>
          </cell>
          <cell r="BD120">
            <v>162245.00000000003</v>
          </cell>
          <cell r="BF120">
            <v>162245.00000000003</v>
          </cell>
          <cell r="BG120">
            <v>342</v>
          </cell>
          <cell r="BH120">
            <v>215792</v>
          </cell>
          <cell r="BN120">
            <v>215792</v>
          </cell>
          <cell r="BO120">
            <v>-108698</v>
          </cell>
          <cell r="BP120">
            <v>53546.99999999997</v>
          </cell>
          <cell r="BQ120">
            <v>2</v>
          </cell>
          <cell r="BR120">
            <v>9000</v>
          </cell>
          <cell r="BS120">
            <v>215792</v>
          </cell>
          <cell r="BT120">
            <v>23976.88888888889</v>
          </cell>
          <cell r="BU120">
            <v>23</v>
          </cell>
          <cell r="BV120">
            <v>208890</v>
          </cell>
          <cell r="BW120">
            <v>43</v>
          </cell>
          <cell r="BX120">
            <v>23</v>
          </cell>
          <cell r="BY120">
            <v>208890</v>
          </cell>
          <cell r="BZ120">
            <v>6902</v>
          </cell>
        </row>
        <row r="121">
          <cell r="B121">
            <v>766</v>
          </cell>
          <cell r="C121" t="str">
            <v>女性</v>
          </cell>
          <cell r="E121" t="str">
            <v>社員</v>
          </cell>
          <cell r="F121" t="str">
            <v>一般Ⅱ</v>
          </cell>
          <cell r="G121">
            <v>1</v>
          </cell>
          <cell r="H121" t="str">
            <v>ｳﾗ ｻﾁｴ</v>
          </cell>
          <cell r="I121" t="str">
            <v>浦 福恵</v>
          </cell>
          <cell r="J121">
            <v>29897</v>
          </cell>
          <cell r="K121">
            <v>37453</v>
          </cell>
          <cell r="L121">
            <v>37500</v>
          </cell>
          <cell r="M121">
            <v>24</v>
          </cell>
          <cell r="N121">
            <v>4</v>
          </cell>
          <cell r="P121">
            <v>3</v>
          </cell>
          <cell r="Q121">
            <v>8</v>
          </cell>
          <cell r="R121">
            <v>472</v>
          </cell>
          <cell r="S121">
            <v>39</v>
          </cell>
          <cell r="T121">
            <v>4</v>
          </cell>
          <cell r="U121">
            <v>160100</v>
          </cell>
          <cell r="AE121">
            <v>20000</v>
          </cell>
          <cell r="AO121">
            <v>148000</v>
          </cell>
          <cell r="AP121">
            <v>35</v>
          </cell>
          <cell r="AQ121">
            <v>253000</v>
          </cell>
          <cell r="AR121">
            <v>296000</v>
          </cell>
          <cell r="AS121">
            <v>253000</v>
          </cell>
          <cell r="AT121">
            <v>30.2</v>
          </cell>
          <cell r="AV121">
            <v>7640600</v>
          </cell>
          <cell r="AW121">
            <v>53</v>
          </cell>
          <cell r="AX121">
            <v>11</v>
          </cell>
          <cell r="AY121">
            <v>1.8</v>
          </cell>
          <cell r="AZ121">
            <v>44</v>
          </cell>
          <cell r="BA121">
            <v>266400</v>
          </cell>
          <cell r="BC121">
            <v>266400</v>
          </cell>
          <cell r="BD121">
            <v>133200.00000000003</v>
          </cell>
          <cell r="BF121">
            <v>133200.00000000003</v>
          </cell>
          <cell r="BG121">
            <v>343</v>
          </cell>
          <cell r="BH121">
            <v>46714</v>
          </cell>
          <cell r="BN121">
            <v>46714</v>
          </cell>
          <cell r="BO121">
            <v>-219686</v>
          </cell>
          <cell r="BP121">
            <v>-86486.00000000003</v>
          </cell>
          <cell r="BQ121">
            <v>1</v>
          </cell>
          <cell r="BR121">
            <v>6000</v>
          </cell>
          <cell r="BS121">
            <v>46714</v>
          </cell>
          <cell r="BT121">
            <v>7785.666666666667</v>
          </cell>
          <cell r="BU121">
            <v>7</v>
          </cell>
          <cell r="BV121">
            <v>42120</v>
          </cell>
          <cell r="BW121">
            <v>43</v>
          </cell>
          <cell r="BX121">
            <v>7</v>
          </cell>
          <cell r="BY121">
            <v>42120</v>
          </cell>
          <cell r="BZ121">
            <v>4594</v>
          </cell>
        </row>
        <row r="122">
          <cell r="B122">
            <v>767</v>
          </cell>
          <cell r="C122" t="str">
            <v>男性</v>
          </cell>
          <cell r="E122" t="str">
            <v>社員</v>
          </cell>
          <cell r="F122" t="str">
            <v>一般Ⅰ</v>
          </cell>
          <cell r="G122">
            <v>2</v>
          </cell>
          <cell r="H122" t="str">
            <v>ﾂﾂﾞｷ ｸﾆｵ</v>
          </cell>
          <cell r="I122" t="str">
            <v>都築 邦夫</v>
          </cell>
          <cell r="J122">
            <v>17725</v>
          </cell>
          <cell r="K122">
            <v>37484</v>
          </cell>
          <cell r="L122">
            <v>37500</v>
          </cell>
          <cell r="M122">
            <v>57</v>
          </cell>
          <cell r="N122">
            <v>8</v>
          </cell>
          <cell r="P122">
            <v>3</v>
          </cell>
          <cell r="Q122">
            <v>7</v>
          </cell>
          <cell r="R122">
            <v>71</v>
          </cell>
          <cell r="S122">
            <v>5</v>
          </cell>
          <cell r="T122">
            <v>11</v>
          </cell>
          <cell r="U122">
            <v>196350</v>
          </cell>
          <cell r="Y122">
            <v>20000</v>
          </cell>
          <cell r="AC122">
            <v>5000</v>
          </cell>
          <cell r="AE122">
            <v>20000</v>
          </cell>
          <cell r="AF122">
            <v>2500</v>
          </cell>
          <cell r="AO122">
            <v>180500</v>
          </cell>
          <cell r="AP122">
            <v>2</v>
          </cell>
          <cell r="AQ122">
            <v>186500</v>
          </cell>
          <cell r="AR122">
            <v>187800</v>
          </cell>
          <cell r="AS122">
            <v>186500</v>
          </cell>
          <cell r="AT122">
            <v>3.149999999999998</v>
          </cell>
          <cell r="AV122">
            <v>587474.9999999997</v>
          </cell>
          <cell r="AW122">
            <v>20</v>
          </cell>
          <cell r="AX122">
            <v>7</v>
          </cell>
          <cell r="AY122">
            <v>1.75</v>
          </cell>
          <cell r="AZ122">
            <v>43</v>
          </cell>
          <cell r="BA122">
            <v>315875</v>
          </cell>
          <cell r="BC122">
            <v>315875</v>
          </cell>
          <cell r="BD122">
            <v>157937.50000000003</v>
          </cell>
          <cell r="BF122">
            <v>157937.50000000003</v>
          </cell>
          <cell r="BG122">
            <v>344</v>
          </cell>
          <cell r="BH122">
            <v>125068</v>
          </cell>
          <cell r="BN122">
            <v>125068</v>
          </cell>
          <cell r="BO122">
            <v>-190807</v>
          </cell>
          <cell r="BP122">
            <v>-32869.50000000003</v>
          </cell>
          <cell r="BQ122">
            <v>2</v>
          </cell>
          <cell r="BR122">
            <v>9000</v>
          </cell>
          <cell r="BS122">
            <v>125068</v>
          </cell>
          <cell r="BT122">
            <v>13896.444444444445</v>
          </cell>
          <cell r="BU122">
            <v>13</v>
          </cell>
          <cell r="BV122">
            <v>117540</v>
          </cell>
          <cell r="BW122">
            <v>43</v>
          </cell>
          <cell r="BX122">
            <v>13</v>
          </cell>
          <cell r="BY122">
            <v>117540</v>
          </cell>
          <cell r="BZ122">
            <v>7528</v>
          </cell>
        </row>
        <row r="123">
          <cell r="B123">
            <v>768</v>
          </cell>
          <cell r="C123" t="str">
            <v>男性</v>
          </cell>
          <cell r="E123" t="str">
            <v>社員</v>
          </cell>
          <cell r="F123" t="str">
            <v>総合Ⅰ</v>
          </cell>
          <cell r="G123">
            <v>2</v>
          </cell>
          <cell r="H123" t="str">
            <v>ﾓﾓｾ ﾀｶｼ</v>
          </cell>
          <cell r="I123" t="str">
            <v>百瀬 隆</v>
          </cell>
          <cell r="J123">
            <v>25533</v>
          </cell>
          <cell r="K123">
            <v>37530</v>
          </cell>
          <cell r="L123">
            <v>37865</v>
          </cell>
          <cell r="M123">
            <v>36</v>
          </cell>
          <cell r="N123">
            <v>4</v>
          </cell>
          <cell r="P123">
            <v>3</v>
          </cell>
          <cell r="Q123">
            <v>6</v>
          </cell>
          <cell r="R123">
            <v>326</v>
          </cell>
          <cell r="S123">
            <v>27</v>
          </cell>
          <cell r="T123">
            <v>2</v>
          </cell>
          <cell r="U123">
            <v>226850</v>
          </cell>
          <cell r="X123">
            <v>12000</v>
          </cell>
          <cell r="Y123">
            <v>20000</v>
          </cell>
          <cell r="AA123">
            <v>25000</v>
          </cell>
          <cell r="AB123">
            <v>10000</v>
          </cell>
          <cell r="AE123">
            <v>20000</v>
          </cell>
          <cell r="AF123">
            <v>5000</v>
          </cell>
          <cell r="AO123">
            <v>204000</v>
          </cell>
          <cell r="AP123">
            <v>23</v>
          </cell>
          <cell r="AQ123">
            <v>273000</v>
          </cell>
          <cell r="AR123">
            <v>321700</v>
          </cell>
          <cell r="AS123">
            <v>273000</v>
          </cell>
          <cell r="AT123">
            <v>23.200000000000003</v>
          </cell>
          <cell r="AV123">
            <v>6333600.000000001</v>
          </cell>
          <cell r="AW123">
            <v>41</v>
          </cell>
          <cell r="AX123">
            <v>11</v>
          </cell>
          <cell r="AY123">
            <v>1.7</v>
          </cell>
          <cell r="AZ123">
            <v>42</v>
          </cell>
          <cell r="BA123">
            <v>346800</v>
          </cell>
          <cell r="BC123">
            <v>346800</v>
          </cell>
          <cell r="BD123">
            <v>173400.00000000003</v>
          </cell>
          <cell r="BF123">
            <v>173400.00000000003</v>
          </cell>
          <cell r="BG123">
            <v>345</v>
          </cell>
          <cell r="BH123">
            <v>239120</v>
          </cell>
          <cell r="BN123">
            <v>239120</v>
          </cell>
          <cell r="BO123">
            <v>-107680</v>
          </cell>
          <cell r="BP123">
            <v>65719.99999999997</v>
          </cell>
          <cell r="BQ123">
            <v>2</v>
          </cell>
          <cell r="BR123">
            <v>9000</v>
          </cell>
          <cell r="BS123">
            <v>239120</v>
          </cell>
          <cell r="BT123">
            <v>26568.88888888889</v>
          </cell>
          <cell r="BU123">
            <v>26</v>
          </cell>
          <cell r="BV123">
            <v>236430</v>
          </cell>
          <cell r="BW123">
            <v>31</v>
          </cell>
          <cell r="BX123">
            <v>26</v>
          </cell>
          <cell r="BY123">
            <v>236430</v>
          </cell>
          <cell r="BZ123">
            <v>2690</v>
          </cell>
        </row>
        <row r="124">
          <cell r="B124">
            <v>769</v>
          </cell>
          <cell r="C124" t="str">
            <v>男性</v>
          </cell>
          <cell r="E124" t="str">
            <v>社員</v>
          </cell>
          <cell r="F124" t="str">
            <v>総合Ⅰ</v>
          </cell>
          <cell r="G124">
            <v>1</v>
          </cell>
          <cell r="H124" t="str">
            <v>ﾀｶﾊｼ ｺｳｼﾞ</v>
          </cell>
          <cell r="I124" t="str">
            <v>高橋 幸司</v>
          </cell>
          <cell r="J124">
            <v>29321</v>
          </cell>
          <cell r="K124">
            <v>37712</v>
          </cell>
          <cell r="L124">
            <v>37865</v>
          </cell>
          <cell r="M124">
            <v>25</v>
          </cell>
          <cell r="N124">
            <v>11</v>
          </cell>
          <cell r="P124">
            <v>3</v>
          </cell>
          <cell r="Q124">
            <v>0</v>
          </cell>
          <cell r="R124">
            <v>445</v>
          </cell>
          <cell r="S124">
            <v>37</v>
          </cell>
          <cell r="T124">
            <v>1</v>
          </cell>
          <cell r="U124">
            <v>173050</v>
          </cell>
          <cell r="Z124">
            <v>17500</v>
          </cell>
          <cell r="AE124">
            <v>22203</v>
          </cell>
          <cell r="AF124">
            <v>5000</v>
          </cell>
          <cell r="AO124">
            <v>167000</v>
          </cell>
          <cell r="AP124">
            <v>34</v>
          </cell>
          <cell r="AQ124">
            <v>269000</v>
          </cell>
          <cell r="AR124">
            <v>327400</v>
          </cell>
          <cell r="AS124">
            <v>269000</v>
          </cell>
          <cell r="AT124">
            <v>30.2</v>
          </cell>
          <cell r="AV124">
            <v>8123800</v>
          </cell>
          <cell r="AW124">
            <v>52</v>
          </cell>
          <cell r="AX124">
            <v>4</v>
          </cell>
          <cell r="AY124">
            <v>1.4</v>
          </cell>
          <cell r="AZ124">
            <v>36</v>
          </cell>
          <cell r="BA124">
            <v>233799.99999999997</v>
          </cell>
          <cell r="BC124">
            <v>233799.99999999997</v>
          </cell>
          <cell r="BD124">
            <v>116899.99999999999</v>
          </cell>
          <cell r="BF124">
            <v>116899.99999999999</v>
          </cell>
          <cell r="BG124">
            <v>346</v>
          </cell>
          <cell r="BH124">
            <v>58760</v>
          </cell>
          <cell r="BN124">
            <v>58760</v>
          </cell>
          <cell r="BO124">
            <v>-175039.99999999997</v>
          </cell>
          <cell r="BP124">
            <v>-58139.999999999985</v>
          </cell>
          <cell r="BQ124">
            <v>1</v>
          </cell>
          <cell r="BR124">
            <v>6000</v>
          </cell>
          <cell r="BS124">
            <v>58760</v>
          </cell>
          <cell r="BT124">
            <v>9793.333333333332</v>
          </cell>
          <cell r="BU124">
            <v>9</v>
          </cell>
          <cell r="BV124">
            <v>54180</v>
          </cell>
          <cell r="BW124">
            <v>31</v>
          </cell>
          <cell r="BX124">
            <v>9</v>
          </cell>
          <cell r="BY124">
            <v>54180</v>
          </cell>
          <cell r="BZ124">
            <v>4580</v>
          </cell>
        </row>
        <row r="125">
          <cell r="B125">
            <v>770</v>
          </cell>
          <cell r="C125" t="str">
            <v>女性</v>
          </cell>
          <cell r="E125" t="str">
            <v>社員</v>
          </cell>
          <cell r="F125" t="str">
            <v>総合Ⅰ</v>
          </cell>
          <cell r="G125">
            <v>1</v>
          </cell>
          <cell r="H125" t="str">
            <v>ﾐｽﾞﾉ ｱｲﾐ</v>
          </cell>
          <cell r="I125" t="str">
            <v>水野 愛美</v>
          </cell>
          <cell r="J125">
            <v>29433</v>
          </cell>
          <cell r="K125">
            <v>37712</v>
          </cell>
          <cell r="L125">
            <v>37865</v>
          </cell>
          <cell r="M125">
            <v>25</v>
          </cell>
          <cell r="N125">
            <v>8</v>
          </cell>
          <cell r="P125">
            <v>3</v>
          </cell>
          <cell r="Q125">
            <v>0</v>
          </cell>
          <cell r="R125">
            <v>448</v>
          </cell>
          <cell r="S125">
            <v>37</v>
          </cell>
          <cell r="T125">
            <v>4</v>
          </cell>
          <cell r="U125">
            <v>173050</v>
          </cell>
          <cell r="Z125">
            <v>17500</v>
          </cell>
          <cell r="AE125">
            <v>20000</v>
          </cell>
          <cell r="AF125">
            <v>5000</v>
          </cell>
          <cell r="AO125">
            <v>167000</v>
          </cell>
          <cell r="AP125">
            <v>34</v>
          </cell>
          <cell r="AQ125">
            <v>269000</v>
          </cell>
          <cell r="AR125">
            <v>327400</v>
          </cell>
          <cell r="AS125">
            <v>269000</v>
          </cell>
          <cell r="AT125">
            <v>30.2</v>
          </cell>
          <cell r="AV125">
            <v>8123800</v>
          </cell>
          <cell r="AW125">
            <v>52</v>
          </cell>
          <cell r="AX125">
            <v>7</v>
          </cell>
          <cell r="AY125">
            <v>1.4</v>
          </cell>
          <cell r="AZ125">
            <v>36</v>
          </cell>
          <cell r="BA125">
            <v>233799.99999999997</v>
          </cell>
          <cell r="BC125">
            <v>233799.99999999997</v>
          </cell>
          <cell r="BD125">
            <v>116899.99999999999</v>
          </cell>
          <cell r="BF125">
            <v>116899.99999999999</v>
          </cell>
          <cell r="BG125">
            <v>347</v>
          </cell>
          <cell r="BH125">
            <v>58760</v>
          </cell>
          <cell r="BN125">
            <v>58760</v>
          </cell>
          <cell r="BO125">
            <v>-175039.99999999997</v>
          </cell>
          <cell r="BP125">
            <v>-58139.999999999985</v>
          </cell>
          <cell r="BQ125">
            <v>1</v>
          </cell>
          <cell r="BR125">
            <v>6000</v>
          </cell>
          <cell r="BS125">
            <v>58760</v>
          </cell>
          <cell r="BT125">
            <v>9793.333333333332</v>
          </cell>
          <cell r="BU125">
            <v>9</v>
          </cell>
          <cell r="BV125">
            <v>54180</v>
          </cell>
          <cell r="BW125">
            <v>31</v>
          </cell>
          <cell r="BX125">
            <v>9</v>
          </cell>
          <cell r="BY125">
            <v>54180</v>
          </cell>
          <cell r="BZ125">
            <v>4580</v>
          </cell>
        </row>
        <row r="126">
          <cell r="B126">
            <v>771</v>
          </cell>
          <cell r="C126" t="str">
            <v>女性</v>
          </cell>
          <cell r="E126" t="str">
            <v>社員</v>
          </cell>
          <cell r="F126" t="str">
            <v>一般Ⅱ</v>
          </cell>
          <cell r="G126">
            <v>1</v>
          </cell>
          <cell r="H126" t="str">
            <v>ｱﾍﾞ ﾏﾕ</v>
          </cell>
          <cell r="I126" t="str">
            <v>阿部 真裕</v>
          </cell>
          <cell r="J126">
            <v>30353</v>
          </cell>
          <cell r="K126">
            <v>37712</v>
          </cell>
          <cell r="L126">
            <v>37865</v>
          </cell>
          <cell r="M126">
            <v>23</v>
          </cell>
          <cell r="N126">
            <v>1</v>
          </cell>
          <cell r="P126">
            <v>3</v>
          </cell>
          <cell r="Q126">
            <v>0</v>
          </cell>
          <cell r="R126">
            <v>479</v>
          </cell>
          <cell r="S126">
            <v>39</v>
          </cell>
          <cell r="T126">
            <v>11</v>
          </cell>
          <cell r="U126">
            <v>160100</v>
          </cell>
          <cell r="AE126">
            <v>20000</v>
          </cell>
          <cell r="AO126">
            <v>147000</v>
          </cell>
          <cell r="AP126">
            <v>36</v>
          </cell>
          <cell r="AQ126">
            <v>255000</v>
          </cell>
          <cell r="AR126">
            <v>299900</v>
          </cell>
          <cell r="AS126">
            <v>255000</v>
          </cell>
          <cell r="AT126">
            <v>30.2</v>
          </cell>
          <cell r="AV126">
            <v>7701000</v>
          </cell>
          <cell r="AW126">
            <v>55</v>
          </cell>
          <cell r="AX126">
            <v>2</v>
          </cell>
          <cell r="AY126">
            <v>1.4</v>
          </cell>
          <cell r="AZ126">
            <v>36</v>
          </cell>
          <cell r="BA126">
            <v>205800</v>
          </cell>
          <cell r="BC126">
            <v>205800</v>
          </cell>
          <cell r="BD126">
            <v>102900</v>
          </cell>
          <cell r="BF126">
            <v>102900</v>
          </cell>
          <cell r="BG126">
            <v>348</v>
          </cell>
          <cell r="BH126">
            <v>17133</v>
          </cell>
          <cell r="BN126">
            <v>17133</v>
          </cell>
          <cell r="BO126">
            <v>-188667</v>
          </cell>
          <cell r="BP126">
            <v>-85767</v>
          </cell>
          <cell r="BQ126">
            <v>1</v>
          </cell>
          <cell r="BR126">
            <v>6000</v>
          </cell>
          <cell r="BS126">
            <v>17133</v>
          </cell>
          <cell r="BT126">
            <v>2855.5</v>
          </cell>
          <cell r="BU126">
            <v>2</v>
          </cell>
          <cell r="BV126">
            <v>12000</v>
          </cell>
          <cell r="BW126">
            <v>31</v>
          </cell>
          <cell r="BX126">
            <v>2</v>
          </cell>
          <cell r="BY126">
            <v>12000</v>
          </cell>
          <cell r="BZ126">
            <v>5133</v>
          </cell>
        </row>
        <row r="127">
          <cell r="B127">
            <v>774</v>
          </cell>
          <cell r="C127" t="str">
            <v>男性</v>
          </cell>
          <cell r="E127" t="str">
            <v>社員</v>
          </cell>
          <cell r="F127" t="str">
            <v>一般Ⅰ</v>
          </cell>
          <cell r="G127">
            <v>2</v>
          </cell>
          <cell r="H127" t="str">
            <v>ﾌｼﾞﾀ ﾋﾛｼ</v>
          </cell>
          <cell r="I127" t="str">
            <v>藤田 博視</v>
          </cell>
          <cell r="J127">
            <v>24014</v>
          </cell>
          <cell r="K127">
            <v>37865</v>
          </cell>
          <cell r="M127">
            <v>40</v>
          </cell>
          <cell r="N127">
            <v>6</v>
          </cell>
          <cell r="P127">
            <v>2</v>
          </cell>
          <cell r="Q127">
            <v>7</v>
          </cell>
          <cell r="R127">
            <v>265</v>
          </cell>
          <cell r="S127">
            <v>22</v>
          </cell>
          <cell r="T127">
            <v>1</v>
          </cell>
          <cell r="U127">
            <v>235550</v>
          </cell>
          <cell r="X127">
            <v>12000</v>
          </cell>
          <cell r="Y127">
            <v>20000</v>
          </cell>
          <cell r="AE127">
            <v>20000</v>
          </cell>
          <cell r="AP127">
            <v>19</v>
          </cell>
          <cell r="AQ127">
            <v>57000</v>
          </cell>
          <cell r="AR127">
            <v>0</v>
          </cell>
          <cell r="AS127">
            <v>57000</v>
          </cell>
          <cell r="AT127">
            <v>17.1</v>
          </cell>
          <cell r="AV127">
            <v>974700.0000000001</v>
          </cell>
          <cell r="AW127">
            <v>37</v>
          </cell>
          <cell r="AX127">
            <v>9</v>
          </cell>
          <cell r="AY127">
            <v>0.8166666666666665</v>
          </cell>
          <cell r="AZ127">
            <v>31</v>
          </cell>
          <cell r="BA127">
            <v>0</v>
          </cell>
          <cell r="BC127">
            <v>0</v>
          </cell>
          <cell r="BD127">
            <v>0</v>
          </cell>
          <cell r="BF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2</v>
          </cell>
          <cell r="BR127">
            <v>9000</v>
          </cell>
          <cell r="BS127">
            <v>0</v>
          </cell>
          <cell r="BT127">
            <v>0</v>
          </cell>
          <cell r="BU127" t="e">
            <v>#VALUE!</v>
          </cell>
          <cell r="BV127" t="e">
            <v>#VALUE!</v>
          </cell>
          <cell r="BW127">
            <v>1275</v>
          </cell>
          <cell r="BX127" t="e">
            <v>#VALUE!</v>
          </cell>
          <cell r="BY127" t="e">
            <v>#VALUE!</v>
          </cell>
          <cell r="BZ127" t="e">
            <v>#VALUE!</v>
          </cell>
        </row>
        <row r="128">
          <cell r="B128">
            <v>775</v>
          </cell>
          <cell r="C128" t="str">
            <v>男性</v>
          </cell>
          <cell r="D128" t="str">
            <v>主任</v>
          </cell>
          <cell r="E128" t="str">
            <v>社員</v>
          </cell>
          <cell r="F128" t="str">
            <v>総合Ⅱ</v>
          </cell>
          <cell r="G128">
            <v>2</v>
          </cell>
          <cell r="H128" t="str">
            <v>ｽｽﾞｷ ｼｹﾞﾙ</v>
          </cell>
          <cell r="I128" t="str">
            <v>鈴木 茂</v>
          </cell>
          <cell r="J128">
            <v>22745</v>
          </cell>
          <cell r="K128">
            <v>37880</v>
          </cell>
          <cell r="M128">
            <v>43</v>
          </cell>
          <cell r="N128">
            <v>11</v>
          </cell>
          <cell r="P128">
            <v>2</v>
          </cell>
          <cell r="Q128">
            <v>6</v>
          </cell>
          <cell r="R128">
            <v>223</v>
          </cell>
          <cell r="S128">
            <v>18</v>
          </cell>
          <cell r="T128">
            <v>7</v>
          </cell>
          <cell r="U128">
            <v>257380</v>
          </cell>
          <cell r="V128">
            <v>10000</v>
          </cell>
          <cell r="AA128">
            <v>30000</v>
          </cell>
          <cell r="AB128">
            <v>10000</v>
          </cell>
          <cell r="AE128">
            <v>51995</v>
          </cell>
          <cell r="AF128">
            <v>2500</v>
          </cell>
          <cell r="AP128">
            <v>16</v>
          </cell>
          <cell r="AQ128">
            <v>48000</v>
          </cell>
          <cell r="AR128">
            <v>0</v>
          </cell>
          <cell r="AS128">
            <v>48000</v>
          </cell>
          <cell r="AT128">
            <v>13.324999999999996</v>
          </cell>
          <cell r="AV128">
            <v>639599.9999999998</v>
          </cell>
          <cell r="AW128">
            <v>34</v>
          </cell>
          <cell r="AX128">
            <v>4</v>
          </cell>
          <cell r="AY128">
            <v>0.7</v>
          </cell>
          <cell r="AZ128">
            <v>30</v>
          </cell>
          <cell r="BA128">
            <v>0</v>
          </cell>
          <cell r="BC128">
            <v>0</v>
          </cell>
          <cell r="BD128">
            <v>0</v>
          </cell>
          <cell r="BF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2</v>
          </cell>
          <cell r="BR128">
            <v>9000</v>
          </cell>
          <cell r="BS128">
            <v>0</v>
          </cell>
          <cell r="BT128">
            <v>0</v>
          </cell>
          <cell r="BU128" t="e">
            <v>#VALUE!</v>
          </cell>
          <cell r="BV128" t="e">
            <v>#VALUE!</v>
          </cell>
          <cell r="BW128">
            <v>1275</v>
          </cell>
          <cell r="BX128" t="e">
            <v>#VALUE!</v>
          </cell>
          <cell r="BY128" t="e">
            <v>#VALUE!</v>
          </cell>
          <cell r="BZ128" t="e">
            <v>#VALUE!</v>
          </cell>
        </row>
        <row r="129">
          <cell r="B129">
            <v>776</v>
          </cell>
          <cell r="C129" t="str">
            <v>女性</v>
          </cell>
          <cell r="E129" t="str">
            <v>社員</v>
          </cell>
          <cell r="F129" t="str">
            <v>一般Ⅱ</v>
          </cell>
          <cell r="G129">
            <v>1</v>
          </cell>
          <cell r="H129" t="str">
            <v>ﾐｽﾞﾉ ﾉﾘｺ</v>
          </cell>
          <cell r="I129" t="str">
            <v>水野 法子</v>
          </cell>
          <cell r="J129">
            <v>27201</v>
          </cell>
          <cell r="K129">
            <v>37880</v>
          </cell>
          <cell r="M129">
            <v>31</v>
          </cell>
          <cell r="N129">
            <v>9</v>
          </cell>
          <cell r="P129">
            <v>2</v>
          </cell>
          <cell r="Q129">
            <v>6</v>
          </cell>
          <cell r="R129">
            <v>369</v>
          </cell>
          <cell r="S129">
            <v>30</v>
          </cell>
          <cell r="T129">
            <v>9</v>
          </cell>
          <cell r="U129">
            <v>176250</v>
          </cell>
          <cell r="X129">
            <v>2000</v>
          </cell>
          <cell r="AE129">
            <v>20000</v>
          </cell>
          <cell r="AP129">
            <v>28</v>
          </cell>
          <cell r="AQ129">
            <v>84000</v>
          </cell>
          <cell r="AR129">
            <v>0</v>
          </cell>
          <cell r="AS129">
            <v>84000</v>
          </cell>
          <cell r="AT129">
            <v>27.500000000000014</v>
          </cell>
          <cell r="AV129">
            <v>2310000.0000000014</v>
          </cell>
          <cell r="AW129">
            <v>46</v>
          </cell>
          <cell r="AX129">
            <v>6</v>
          </cell>
          <cell r="AY129">
            <v>0.7</v>
          </cell>
          <cell r="AZ129">
            <v>30</v>
          </cell>
          <cell r="BA129">
            <v>0</v>
          </cell>
          <cell r="BC129">
            <v>0</v>
          </cell>
          <cell r="BD129">
            <v>0</v>
          </cell>
          <cell r="BF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</v>
          </cell>
          <cell r="BR129">
            <v>6000</v>
          </cell>
          <cell r="BS129">
            <v>0</v>
          </cell>
          <cell r="BT129">
            <v>0</v>
          </cell>
          <cell r="BU129" t="e">
            <v>#VALUE!</v>
          </cell>
          <cell r="BV129" t="e">
            <v>#VALUE!</v>
          </cell>
          <cell r="BW129">
            <v>1275</v>
          </cell>
          <cell r="BX129" t="e">
            <v>#VALUE!</v>
          </cell>
          <cell r="BY129" t="e">
            <v>#VALUE!</v>
          </cell>
          <cell r="BZ129" t="e">
            <v>#VALUE!</v>
          </cell>
        </row>
        <row r="130">
          <cell r="B130">
            <v>777</v>
          </cell>
          <cell r="C130" t="str">
            <v>女性</v>
          </cell>
          <cell r="E130" t="str">
            <v>社員</v>
          </cell>
          <cell r="F130" t="str">
            <v>一般Ⅱ</v>
          </cell>
          <cell r="G130">
            <v>1</v>
          </cell>
          <cell r="H130" t="str">
            <v>ﾄﾓﾀﾞ ﾕｶ</v>
          </cell>
          <cell r="I130" t="str">
            <v>友田 有香</v>
          </cell>
          <cell r="J130">
            <v>29117</v>
          </cell>
          <cell r="K130">
            <v>37893</v>
          </cell>
          <cell r="M130">
            <v>26</v>
          </cell>
          <cell r="N130">
            <v>6</v>
          </cell>
          <cell r="P130">
            <v>2</v>
          </cell>
          <cell r="Q130">
            <v>6</v>
          </cell>
          <cell r="R130">
            <v>432</v>
          </cell>
          <cell r="S130">
            <v>36</v>
          </cell>
          <cell r="T130">
            <v>0</v>
          </cell>
          <cell r="U130">
            <v>166400</v>
          </cell>
          <cell r="AE130">
            <v>20000</v>
          </cell>
          <cell r="AP130">
            <v>33</v>
          </cell>
          <cell r="AQ130">
            <v>99000</v>
          </cell>
          <cell r="AR130">
            <v>0</v>
          </cell>
          <cell r="AS130">
            <v>99000</v>
          </cell>
          <cell r="AT130">
            <v>30.2</v>
          </cell>
          <cell r="AV130">
            <v>2989800</v>
          </cell>
          <cell r="AW130">
            <v>51</v>
          </cell>
          <cell r="AX130">
            <v>9</v>
          </cell>
          <cell r="AY130">
            <v>0.7</v>
          </cell>
          <cell r="AZ130">
            <v>30</v>
          </cell>
          <cell r="BA130">
            <v>0</v>
          </cell>
          <cell r="BC130">
            <v>0</v>
          </cell>
          <cell r="BD130">
            <v>0</v>
          </cell>
          <cell r="BF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1</v>
          </cell>
          <cell r="BR130">
            <v>6000</v>
          </cell>
          <cell r="BS130">
            <v>0</v>
          </cell>
          <cell r="BT130">
            <v>0</v>
          </cell>
          <cell r="BU130" t="e">
            <v>#VALUE!</v>
          </cell>
          <cell r="BV130" t="e">
            <v>#VALUE!</v>
          </cell>
          <cell r="BW130">
            <v>1275</v>
          </cell>
          <cell r="BX130" t="e">
            <v>#VALUE!</v>
          </cell>
          <cell r="BY130" t="e">
            <v>#VALUE!</v>
          </cell>
          <cell r="BZ130" t="e">
            <v>#VALUE!</v>
          </cell>
        </row>
        <row r="131">
          <cell r="B131">
            <v>778</v>
          </cell>
          <cell r="C131" t="str">
            <v>女性</v>
          </cell>
          <cell r="E131" t="str">
            <v>社員</v>
          </cell>
          <cell r="F131" t="str">
            <v>一般Ⅱ</v>
          </cell>
          <cell r="G131">
            <v>1</v>
          </cell>
          <cell r="H131" t="str">
            <v>ﾐｳﾗ ﾏｷ</v>
          </cell>
          <cell r="I131" t="str">
            <v>三浦 真紀</v>
          </cell>
          <cell r="J131">
            <v>26855</v>
          </cell>
          <cell r="K131">
            <v>37895</v>
          </cell>
          <cell r="M131">
            <v>32</v>
          </cell>
          <cell r="N131">
            <v>8</v>
          </cell>
          <cell r="P131">
            <v>2</v>
          </cell>
          <cell r="Q131">
            <v>6</v>
          </cell>
          <cell r="R131">
            <v>358</v>
          </cell>
          <cell r="S131">
            <v>29</v>
          </cell>
          <cell r="T131">
            <v>10</v>
          </cell>
          <cell r="U131">
            <v>177950</v>
          </cell>
          <cell r="AE131">
            <v>20000</v>
          </cell>
          <cell r="AP131">
            <v>27</v>
          </cell>
          <cell r="AQ131">
            <v>81000</v>
          </cell>
          <cell r="AR131">
            <v>0</v>
          </cell>
          <cell r="AS131">
            <v>81000</v>
          </cell>
          <cell r="AT131">
            <v>26.400000000000013</v>
          </cell>
          <cell r="AV131">
            <v>2138400.000000001</v>
          </cell>
          <cell r="AW131">
            <v>45</v>
          </cell>
          <cell r="AX131">
            <v>7</v>
          </cell>
          <cell r="AY131">
            <v>0.7</v>
          </cell>
          <cell r="AZ131">
            <v>30</v>
          </cell>
          <cell r="BA131">
            <v>0</v>
          </cell>
          <cell r="BC131">
            <v>0</v>
          </cell>
          <cell r="BD131">
            <v>0</v>
          </cell>
          <cell r="BF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1</v>
          </cell>
          <cell r="BR131">
            <v>6000</v>
          </cell>
          <cell r="BS131">
            <v>0</v>
          </cell>
          <cell r="BT131">
            <v>0</v>
          </cell>
          <cell r="BU131" t="e">
            <v>#VALUE!</v>
          </cell>
          <cell r="BV131" t="e">
            <v>#VALUE!</v>
          </cell>
          <cell r="BW131">
            <v>1275</v>
          </cell>
          <cell r="BX131" t="e">
            <v>#VALUE!</v>
          </cell>
          <cell r="BY131" t="e">
            <v>#VALUE!</v>
          </cell>
          <cell r="BZ131" t="e">
            <v>#VALUE!</v>
          </cell>
        </row>
        <row r="132">
          <cell r="B132">
            <v>779</v>
          </cell>
          <cell r="C132" t="str">
            <v>女性</v>
          </cell>
          <cell r="E132" t="str">
            <v>社員</v>
          </cell>
          <cell r="F132" t="str">
            <v>一般Ⅱ</v>
          </cell>
          <cell r="G132">
            <v>1</v>
          </cell>
          <cell r="H132" t="str">
            <v>ﾌｸﾀﾞ ﾏﾕﾐ</v>
          </cell>
          <cell r="I132" t="str">
            <v>福田 真弓</v>
          </cell>
          <cell r="J132">
            <v>29964</v>
          </cell>
          <cell r="K132">
            <v>37992</v>
          </cell>
          <cell r="M132">
            <v>24</v>
          </cell>
          <cell r="N132">
            <v>2</v>
          </cell>
          <cell r="P132">
            <v>2</v>
          </cell>
          <cell r="Q132">
            <v>2</v>
          </cell>
          <cell r="R132">
            <v>456</v>
          </cell>
          <cell r="S132">
            <v>38</v>
          </cell>
          <cell r="T132">
            <v>0</v>
          </cell>
          <cell r="U132">
            <v>160100</v>
          </cell>
          <cell r="AE132">
            <v>20000</v>
          </cell>
          <cell r="AP132">
            <v>35</v>
          </cell>
          <cell r="AQ132">
            <v>105000</v>
          </cell>
          <cell r="AR132">
            <v>0</v>
          </cell>
          <cell r="AS132">
            <v>105000</v>
          </cell>
          <cell r="AT132">
            <v>30.2</v>
          </cell>
          <cell r="AV132">
            <v>3171000</v>
          </cell>
          <cell r="AW132">
            <v>54</v>
          </cell>
          <cell r="AX132">
            <v>1</v>
          </cell>
          <cell r="AY132">
            <v>0.2333333333333333</v>
          </cell>
          <cell r="AZ132">
            <v>26</v>
          </cell>
          <cell r="BA132">
            <v>0</v>
          </cell>
          <cell r="BC132">
            <v>0</v>
          </cell>
          <cell r="BD132">
            <v>0</v>
          </cell>
          <cell r="BF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1</v>
          </cell>
          <cell r="BR132">
            <v>6000</v>
          </cell>
          <cell r="BS132">
            <v>0</v>
          </cell>
          <cell r="BT132">
            <v>0</v>
          </cell>
          <cell r="BU132" t="e">
            <v>#VALUE!</v>
          </cell>
          <cell r="BV132" t="e">
            <v>#VALUE!</v>
          </cell>
          <cell r="BW132">
            <v>1275</v>
          </cell>
          <cell r="BX132" t="e">
            <v>#VALUE!</v>
          </cell>
          <cell r="BY132" t="e">
            <v>#VALUE!</v>
          </cell>
          <cell r="BZ132" t="e">
            <v>#VALUE!</v>
          </cell>
        </row>
        <row r="133">
          <cell r="B133">
            <v>781</v>
          </cell>
          <cell r="C133" t="str">
            <v>女性</v>
          </cell>
          <cell r="E133" t="str">
            <v>社員</v>
          </cell>
          <cell r="F133" t="str">
            <v>一般Ⅱ</v>
          </cell>
          <cell r="G133">
            <v>1</v>
          </cell>
          <cell r="H133" t="str">
            <v>ｲﾉｳｴ ﾂｷﾅ</v>
          </cell>
          <cell r="I133" t="str">
            <v>井上 月菜</v>
          </cell>
          <cell r="J133">
            <v>31222</v>
          </cell>
          <cell r="K133">
            <v>38078</v>
          </cell>
          <cell r="M133">
            <v>20</v>
          </cell>
          <cell r="N133">
            <v>9</v>
          </cell>
          <cell r="P133">
            <v>2</v>
          </cell>
          <cell r="Q133">
            <v>0</v>
          </cell>
          <cell r="R133">
            <v>495</v>
          </cell>
          <cell r="S133">
            <v>41</v>
          </cell>
          <cell r="T133">
            <v>3</v>
          </cell>
          <cell r="U133">
            <v>155000</v>
          </cell>
          <cell r="AE133">
            <v>20000</v>
          </cell>
          <cell r="AP133">
            <v>39</v>
          </cell>
          <cell r="AQ133">
            <v>117000</v>
          </cell>
          <cell r="AR133">
            <v>0</v>
          </cell>
          <cell r="AS133">
            <v>117000</v>
          </cell>
          <cell r="AT133">
            <v>30.2</v>
          </cell>
          <cell r="AV133">
            <v>3533400</v>
          </cell>
          <cell r="AW133">
            <v>57</v>
          </cell>
          <cell r="AX133">
            <v>6</v>
          </cell>
          <cell r="AY133">
            <v>0</v>
          </cell>
          <cell r="AZ133">
            <v>24</v>
          </cell>
          <cell r="BA133">
            <v>0</v>
          </cell>
          <cell r="BC133">
            <v>0</v>
          </cell>
          <cell r="BD133">
            <v>0</v>
          </cell>
          <cell r="BF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1</v>
          </cell>
          <cell r="BR133">
            <v>6000</v>
          </cell>
          <cell r="BS133">
            <v>0</v>
          </cell>
          <cell r="BT133">
            <v>0</v>
          </cell>
          <cell r="BU133" t="e">
            <v>#VALUE!</v>
          </cell>
          <cell r="BV133" t="e">
            <v>#VALUE!</v>
          </cell>
          <cell r="BW133">
            <v>1275</v>
          </cell>
          <cell r="BX133" t="e">
            <v>#VALUE!</v>
          </cell>
          <cell r="BY133" t="e">
            <v>#VALUE!</v>
          </cell>
          <cell r="BZ133" t="e">
            <v>#VALUE!</v>
          </cell>
        </row>
        <row r="134">
          <cell r="B134">
            <v>782</v>
          </cell>
          <cell r="C134" t="str">
            <v>女性</v>
          </cell>
          <cell r="E134" t="str">
            <v>社員</v>
          </cell>
          <cell r="F134" t="str">
            <v>一般Ⅱ</v>
          </cell>
          <cell r="G134">
            <v>1</v>
          </cell>
          <cell r="H134" t="str">
            <v>ｱﾀﾞﾁ ｶｵﾙ</v>
          </cell>
          <cell r="I134" t="str">
            <v>足立 郁</v>
          </cell>
          <cell r="J134">
            <v>31278</v>
          </cell>
          <cell r="K134">
            <v>38078</v>
          </cell>
          <cell r="M134">
            <v>20</v>
          </cell>
          <cell r="N134">
            <v>7</v>
          </cell>
          <cell r="P134">
            <v>2</v>
          </cell>
          <cell r="Q134">
            <v>0</v>
          </cell>
          <cell r="R134">
            <v>497</v>
          </cell>
          <cell r="S134">
            <v>41</v>
          </cell>
          <cell r="T134">
            <v>5</v>
          </cell>
          <cell r="U134">
            <v>155000</v>
          </cell>
          <cell r="AE134">
            <v>20000</v>
          </cell>
          <cell r="AP134">
            <v>39</v>
          </cell>
          <cell r="AQ134">
            <v>117000</v>
          </cell>
          <cell r="AR134">
            <v>0</v>
          </cell>
          <cell r="AS134">
            <v>117000</v>
          </cell>
          <cell r="AT134">
            <v>30.2</v>
          </cell>
          <cell r="AV134">
            <v>3533400</v>
          </cell>
          <cell r="AW134">
            <v>57</v>
          </cell>
          <cell r="AX134">
            <v>8</v>
          </cell>
          <cell r="AY134">
            <v>0</v>
          </cell>
          <cell r="AZ134">
            <v>24</v>
          </cell>
          <cell r="BA134">
            <v>0</v>
          </cell>
          <cell r="BC134">
            <v>0</v>
          </cell>
          <cell r="BD134">
            <v>0</v>
          </cell>
          <cell r="BF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1</v>
          </cell>
          <cell r="BR134">
            <v>6000</v>
          </cell>
          <cell r="BS134">
            <v>0</v>
          </cell>
          <cell r="BT134">
            <v>0</v>
          </cell>
          <cell r="BU134" t="e">
            <v>#VALUE!</v>
          </cell>
          <cell r="BV134" t="e">
            <v>#VALUE!</v>
          </cell>
          <cell r="BW134">
            <v>1275</v>
          </cell>
          <cell r="BX134" t="e">
            <v>#VALUE!</v>
          </cell>
          <cell r="BY134" t="e">
            <v>#VALUE!</v>
          </cell>
          <cell r="BZ134" t="e">
            <v>#VALUE!</v>
          </cell>
        </row>
        <row r="135">
          <cell r="B135">
            <v>783</v>
          </cell>
          <cell r="C135" t="str">
            <v>女性</v>
          </cell>
          <cell r="E135" t="str">
            <v>社員</v>
          </cell>
          <cell r="F135" t="str">
            <v>一般Ⅱ</v>
          </cell>
          <cell r="G135">
            <v>1</v>
          </cell>
          <cell r="H135" t="str">
            <v>ｵｵﾆｼ ﾐｷ</v>
          </cell>
          <cell r="I135" t="str">
            <v>大西 美樹</v>
          </cell>
          <cell r="J135">
            <v>31323</v>
          </cell>
          <cell r="K135">
            <v>38078</v>
          </cell>
          <cell r="M135">
            <v>20</v>
          </cell>
          <cell r="N135">
            <v>5</v>
          </cell>
          <cell r="P135">
            <v>2</v>
          </cell>
          <cell r="Q135">
            <v>0</v>
          </cell>
          <cell r="R135">
            <v>499</v>
          </cell>
          <cell r="S135">
            <v>41</v>
          </cell>
          <cell r="T135">
            <v>7</v>
          </cell>
          <cell r="U135">
            <v>155000</v>
          </cell>
          <cell r="AE135">
            <v>20000</v>
          </cell>
          <cell r="AP135">
            <v>39</v>
          </cell>
          <cell r="AQ135">
            <v>117000</v>
          </cell>
          <cell r="AR135">
            <v>0</v>
          </cell>
          <cell r="AS135">
            <v>117000</v>
          </cell>
          <cell r="AT135">
            <v>30.2</v>
          </cell>
          <cell r="AV135">
            <v>3533400</v>
          </cell>
          <cell r="AW135">
            <v>57</v>
          </cell>
          <cell r="AX135">
            <v>10</v>
          </cell>
          <cell r="AY135">
            <v>0</v>
          </cell>
          <cell r="AZ135">
            <v>24</v>
          </cell>
          <cell r="BA135">
            <v>0</v>
          </cell>
          <cell r="BC135">
            <v>0</v>
          </cell>
          <cell r="BD135">
            <v>0</v>
          </cell>
          <cell r="BF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1</v>
          </cell>
          <cell r="BR135">
            <v>6000</v>
          </cell>
          <cell r="BS135">
            <v>0</v>
          </cell>
          <cell r="BT135">
            <v>0</v>
          </cell>
          <cell r="BU135" t="e">
            <v>#VALUE!</v>
          </cell>
          <cell r="BV135" t="e">
            <v>#VALUE!</v>
          </cell>
          <cell r="BW135">
            <v>1275</v>
          </cell>
          <cell r="BX135" t="e">
            <v>#VALUE!</v>
          </cell>
          <cell r="BY135" t="e">
            <v>#VALUE!</v>
          </cell>
          <cell r="BZ135" t="e">
            <v>#VALUE!</v>
          </cell>
        </row>
        <row r="136">
          <cell r="B136">
            <v>784</v>
          </cell>
          <cell r="C136" t="str">
            <v>男性</v>
          </cell>
          <cell r="E136" t="str">
            <v>社員</v>
          </cell>
          <cell r="F136" t="str">
            <v>総合Ⅱ</v>
          </cell>
          <cell r="G136">
            <v>1</v>
          </cell>
          <cell r="H136" t="str">
            <v>ﾔｷﾞｭｳ ﾖｳｽｹ</v>
          </cell>
          <cell r="I136" t="str">
            <v>柳生 洋佑</v>
          </cell>
          <cell r="J136">
            <v>29850</v>
          </cell>
          <cell r="K136">
            <v>38078</v>
          </cell>
          <cell r="M136">
            <v>24</v>
          </cell>
          <cell r="N136">
            <v>6</v>
          </cell>
          <cell r="P136">
            <v>2</v>
          </cell>
          <cell r="Q136">
            <v>0</v>
          </cell>
          <cell r="R136">
            <v>450</v>
          </cell>
          <cell r="S136">
            <v>37</v>
          </cell>
          <cell r="T136">
            <v>6</v>
          </cell>
          <cell r="U136">
            <v>173050</v>
          </cell>
          <cell r="Z136">
            <v>17500</v>
          </cell>
          <cell r="AE136">
            <v>20000</v>
          </cell>
          <cell r="AF136">
            <v>5000</v>
          </cell>
          <cell r="AP136">
            <v>35</v>
          </cell>
          <cell r="AQ136">
            <v>105000</v>
          </cell>
          <cell r="AR136">
            <v>0</v>
          </cell>
          <cell r="AS136">
            <v>105000</v>
          </cell>
          <cell r="AT136">
            <v>30.2</v>
          </cell>
          <cell r="AV136">
            <v>3171000</v>
          </cell>
          <cell r="AW136">
            <v>53</v>
          </cell>
          <cell r="AX136">
            <v>9</v>
          </cell>
          <cell r="AY136">
            <v>0</v>
          </cell>
          <cell r="AZ136">
            <v>24</v>
          </cell>
          <cell r="BA136">
            <v>0</v>
          </cell>
          <cell r="BC136">
            <v>0</v>
          </cell>
          <cell r="BD136">
            <v>0</v>
          </cell>
          <cell r="BF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1</v>
          </cell>
          <cell r="BR136">
            <v>6000</v>
          </cell>
          <cell r="BS136">
            <v>0</v>
          </cell>
          <cell r="BT136">
            <v>0</v>
          </cell>
          <cell r="BU136" t="e">
            <v>#VALUE!</v>
          </cell>
          <cell r="BV136" t="e">
            <v>#VALUE!</v>
          </cell>
          <cell r="BW136">
            <v>1275</v>
          </cell>
          <cell r="BX136" t="e">
            <v>#VALUE!</v>
          </cell>
          <cell r="BY136" t="e">
            <v>#VALUE!</v>
          </cell>
          <cell r="BZ136" t="e">
            <v>#VALUE!</v>
          </cell>
        </row>
        <row r="137">
          <cell r="B137">
            <v>785</v>
          </cell>
          <cell r="C137" t="str">
            <v>男性</v>
          </cell>
          <cell r="E137" t="str">
            <v>社員</v>
          </cell>
          <cell r="F137" t="str">
            <v>総合Ⅱ</v>
          </cell>
          <cell r="G137">
            <v>1</v>
          </cell>
          <cell r="H137" t="str">
            <v>ｲﾜﾓﾄ ﾀﾞｲｷ</v>
          </cell>
          <cell r="I137" t="str">
            <v>岩元 大樹</v>
          </cell>
          <cell r="J137">
            <v>29807</v>
          </cell>
          <cell r="K137">
            <v>38078</v>
          </cell>
          <cell r="M137">
            <v>24</v>
          </cell>
          <cell r="N137">
            <v>7</v>
          </cell>
          <cell r="P137">
            <v>2</v>
          </cell>
          <cell r="Q137">
            <v>0</v>
          </cell>
          <cell r="R137">
            <v>449</v>
          </cell>
          <cell r="S137">
            <v>37</v>
          </cell>
          <cell r="T137">
            <v>5</v>
          </cell>
          <cell r="U137">
            <v>173050</v>
          </cell>
          <cell r="Z137">
            <v>17500</v>
          </cell>
          <cell r="AE137">
            <v>20000</v>
          </cell>
          <cell r="AF137">
            <v>5000</v>
          </cell>
          <cell r="AP137">
            <v>35</v>
          </cell>
          <cell r="AQ137">
            <v>105000</v>
          </cell>
          <cell r="AR137">
            <v>0</v>
          </cell>
          <cell r="AS137">
            <v>105000</v>
          </cell>
          <cell r="AT137">
            <v>30.2</v>
          </cell>
          <cell r="AV137">
            <v>3171000</v>
          </cell>
          <cell r="AW137">
            <v>53</v>
          </cell>
          <cell r="AX137">
            <v>8</v>
          </cell>
          <cell r="AY137">
            <v>0</v>
          </cell>
          <cell r="AZ137">
            <v>24</v>
          </cell>
          <cell r="BA137">
            <v>0</v>
          </cell>
          <cell r="BC137">
            <v>0</v>
          </cell>
          <cell r="BD137">
            <v>0</v>
          </cell>
          <cell r="BF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1</v>
          </cell>
          <cell r="BR137">
            <v>6000</v>
          </cell>
          <cell r="BS137">
            <v>0</v>
          </cell>
          <cell r="BT137">
            <v>0</v>
          </cell>
          <cell r="BU137" t="e">
            <v>#VALUE!</v>
          </cell>
          <cell r="BV137" t="e">
            <v>#VALUE!</v>
          </cell>
          <cell r="BW137">
            <v>1275</v>
          </cell>
          <cell r="BX137" t="e">
            <v>#VALUE!</v>
          </cell>
          <cell r="BY137" t="e">
            <v>#VALUE!</v>
          </cell>
          <cell r="BZ137" t="e">
            <v>#VALUE!</v>
          </cell>
        </row>
        <row r="138">
          <cell r="B138">
            <v>786</v>
          </cell>
          <cell r="C138" t="str">
            <v>男性</v>
          </cell>
          <cell r="E138" t="str">
            <v>社員</v>
          </cell>
          <cell r="F138" t="str">
            <v>総合Ⅱ</v>
          </cell>
          <cell r="G138">
            <v>1</v>
          </cell>
          <cell r="H138" t="str">
            <v>ｲﾄｳ ﾕｷｵ</v>
          </cell>
          <cell r="I138" t="str">
            <v>伊藤 有紀夫</v>
          </cell>
          <cell r="J138">
            <v>29992</v>
          </cell>
          <cell r="K138">
            <v>38078</v>
          </cell>
          <cell r="M138">
            <v>24</v>
          </cell>
          <cell r="N138">
            <v>1</v>
          </cell>
          <cell r="P138">
            <v>2</v>
          </cell>
          <cell r="Q138">
            <v>0</v>
          </cell>
          <cell r="R138">
            <v>455</v>
          </cell>
          <cell r="S138">
            <v>37</v>
          </cell>
          <cell r="T138">
            <v>11</v>
          </cell>
          <cell r="U138">
            <v>173050</v>
          </cell>
          <cell r="Z138">
            <v>17500</v>
          </cell>
          <cell r="AE138">
            <v>20000</v>
          </cell>
          <cell r="AF138">
            <v>5000</v>
          </cell>
          <cell r="AP138">
            <v>35</v>
          </cell>
          <cell r="AQ138">
            <v>105000</v>
          </cell>
          <cell r="AR138">
            <v>0</v>
          </cell>
          <cell r="AS138">
            <v>105000</v>
          </cell>
          <cell r="AT138">
            <v>30.2</v>
          </cell>
          <cell r="AV138">
            <v>3171000</v>
          </cell>
          <cell r="AW138">
            <v>54</v>
          </cell>
          <cell r="AX138">
            <v>2</v>
          </cell>
          <cell r="AY138">
            <v>0</v>
          </cell>
          <cell r="AZ138">
            <v>24</v>
          </cell>
          <cell r="BA138">
            <v>0</v>
          </cell>
          <cell r="BC138">
            <v>0</v>
          </cell>
          <cell r="BD138">
            <v>0</v>
          </cell>
          <cell r="BF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1</v>
          </cell>
          <cell r="BR138">
            <v>6000</v>
          </cell>
          <cell r="BS138">
            <v>0</v>
          </cell>
          <cell r="BT138">
            <v>0</v>
          </cell>
          <cell r="BU138" t="e">
            <v>#VALUE!</v>
          </cell>
          <cell r="BV138" t="e">
            <v>#VALUE!</v>
          </cell>
          <cell r="BW138">
            <v>1275</v>
          </cell>
          <cell r="BX138" t="e">
            <v>#VALUE!</v>
          </cell>
          <cell r="BY138" t="e">
            <v>#VALUE!</v>
          </cell>
          <cell r="BZ138" t="e">
            <v>#VALUE!</v>
          </cell>
        </row>
        <row r="139">
          <cell r="B139">
            <v>787</v>
          </cell>
          <cell r="C139" t="str">
            <v>男性</v>
          </cell>
          <cell r="E139" t="str">
            <v>社員</v>
          </cell>
          <cell r="F139" t="str">
            <v>総合Ⅱ</v>
          </cell>
          <cell r="G139">
            <v>1</v>
          </cell>
          <cell r="H139" t="str">
            <v>ﾅｶｲ ｺｳｲﾁ</v>
          </cell>
          <cell r="I139" t="str">
            <v>仲井 公一</v>
          </cell>
          <cell r="J139">
            <v>31214</v>
          </cell>
          <cell r="K139">
            <v>38078</v>
          </cell>
          <cell r="M139">
            <v>20</v>
          </cell>
          <cell r="N139">
            <v>9</v>
          </cell>
          <cell r="P139">
            <v>2</v>
          </cell>
          <cell r="Q139">
            <v>0</v>
          </cell>
          <cell r="R139">
            <v>495</v>
          </cell>
          <cell r="S139">
            <v>41</v>
          </cell>
          <cell r="T139">
            <v>3</v>
          </cell>
          <cell r="U139">
            <v>155000</v>
          </cell>
          <cell r="Z139">
            <v>17500</v>
          </cell>
          <cell r="AE139">
            <v>20000</v>
          </cell>
          <cell r="AF139">
            <v>5000</v>
          </cell>
          <cell r="AP139">
            <v>39</v>
          </cell>
          <cell r="AQ139">
            <v>117000</v>
          </cell>
          <cell r="AR139">
            <v>0</v>
          </cell>
          <cell r="AS139">
            <v>117000</v>
          </cell>
          <cell r="AT139">
            <v>30.2</v>
          </cell>
          <cell r="AV139">
            <v>3533400</v>
          </cell>
          <cell r="AW139">
            <v>57</v>
          </cell>
          <cell r="AX139">
            <v>6</v>
          </cell>
          <cell r="AY139">
            <v>0</v>
          </cell>
          <cell r="AZ139">
            <v>24</v>
          </cell>
          <cell r="BA139">
            <v>0</v>
          </cell>
          <cell r="BC139">
            <v>0</v>
          </cell>
          <cell r="BD139">
            <v>0</v>
          </cell>
          <cell r="BF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1</v>
          </cell>
          <cell r="BR139">
            <v>6000</v>
          </cell>
          <cell r="BS139">
            <v>0</v>
          </cell>
          <cell r="BT139">
            <v>0</v>
          </cell>
          <cell r="BU139" t="e">
            <v>#VALUE!</v>
          </cell>
          <cell r="BV139" t="e">
            <v>#VALUE!</v>
          </cell>
          <cell r="BW139">
            <v>1275</v>
          </cell>
          <cell r="BX139" t="e">
            <v>#VALUE!</v>
          </cell>
          <cell r="BY139" t="e">
            <v>#VALUE!</v>
          </cell>
          <cell r="BZ139" t="e">
            <v>#VALUE!</v>
          </cell>
        </row>
        <row r="140">
          <cell r="B140">
            <v>788</v>
          </cell>
          <cell r="C140" t="str">
            <v>男性</v>
          </cell>
          <cell r="E140" t="str">
            <v>社員</v>
          </cell>
          <cell r="F140" t="str">
            <v>総合Ⅱ</v>
          </cell>
          <cell r="G140">
            <v>1</v>
          </cell>
          <cell r="H140" t="str">
            <v>ｶﾐﾉｶﾜ ﾀｶｼ</v>
          </cell>
          <cell r="I140" t="str">
            <v>神ノ川 貴史</v>
          </cell>
          <cell r="J140">
            <v>29712</v>
          </cell>
          <cell r="K140">
            <v>38078</v>
          </cell>
          <cell r="M140">
            <v>24</v>
          </cell>
          <cell r="N140">
            <v>10</v>
          </cell>
          <cell r="P140">
            <v>2</v>
          </cell>
          <cell r="Q140">
            <v>0</v>
          </cell>
          <cell r="R140">
            <v>446</v>
          </cell>
          <cell r="S140">
            <v>37</v>
          </cell>
          <cell r="T140">
            <v>2</v>
          </cell>
          <cell r="U140">
            <v>173050</v>
          </cell>
          <cell r="Z140">
            <v>17500</v>
          </cell>
          <cell r="AE140">
            <v>20000</v>
          </cell>
          <cell r="AF140">
            <v>5000</v>
          </cell>
          <cell r="AP140">
            <v>35</v>
          </cell>
          <cell r="AQ140">
            <v>105000</v>
          </cell>
          <cell r="AR140">
            <v>0</v>
          </cell>
          <cell r="AS140">
            <v>105000</v>
          </cell>
          <cell r="AT140">
            <v>30.2</v>
          </cell>
          <cell r="AV140">
            <v>3171000</v>
          </cell>
          <cell r="AW140">
            <v>53</v>
          </cell>
          <cell r="AX140">
            <v>5</v>
          </cell>
          <cell r="AY140">
            <v>0</v>
          </cell>
          <cell r="AZ140">
            <v>24</v>
          </cell>
          <cell r="BA140">
            <v>0</v>
          </cell>
          <cell r="BC140">
            <v>0</v>
          </cell>
          <cell r="BD140">
            <v>0</v>
          </cell>
          <cell r="BF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</v>
          </cell>
          <cell r="BR140">
            <v>6000</v>
          </cell>
          <cell r="BS140">
            <v>0</v>
          </cell>
          <cell r="BT140">
            <v>0</v>
          </cell>
          <cell r="BU140" t="e">
            <v>#VALUE!</v>
          </cell>
          <cell r="BV140" t="e">
            <v>#VALUE!</v>
          </cell>
          <cell r="BW140">
            <v>1275</v>
          </cell>
          <cell r="BX140" t="e">
            <v>#VALUE!</v>
          </cell>
          <cell r="BY140" t="e">
            <v>#VALUE!</v>
          </cell>
          <cell r="BZ140" t="e">
            <v>#VALUE!</v>
          </cell>
        </row>
        <row r="141">
          <cell r="B141">
            <v>789</v>
          </cell>
          <cell r="C141" t="str">
            <v>男性</v>
          </cell>
          <cell r="E141" t="str">
            <v>社員</v>
          </cell>
          <cell r="F141" t="str">
            <v>総合Ⅱ</v>
          </cell>
          <cell r="G141">
            <v>1</v>
          </cell>
          <cell r="H141" t="str">
            <v>ﾅｶﾞｼﾏ ﾀｶﾐﾂ</v>
          </cell>
          <cell r="I141" t="str">
            <v>長島 隆光</v>
          </cell>
          <cell r="J141">
            <v>30028</v>
          </cell>
          <cell r="K141">
            <v>38078</v>
          </cell>
          <cell r="M141">
            <v>24</v>
          </cell>
          <cell r="N141">
            <v>0</v>
          </cell>
          <cell r="P141">
            <v>2</v>
          </cell>
          <cell r="Q141">
            <v>0</v>
          </cell>
          <cell r="R141">
            <v>456</v>
          </cell>
          <cell r="S141">
            <v>38</v>
          </cell>
          <cell r="T141">
            <v>0</v>
          </cell>
          <cell r="U141">
            <v>173050</v>
          </cell>
          <cell r="Z141">
            <v>17500</v>
          </cell>
          <cell r="AE141">
            <v>20000</v>
          </cell>
          <cell r="AF141">
            <v>5000</v>
          </cell>
          <cell r="AP141">
            <v>35</v>
          </cell>
          <cell r="AQ141">
            <v>105000</v>
          </cell>
          <cell r="AR141">
            <v>0</v>
          </cell>
          <cell r="AS141">
            <v>105000</v>
          </cell>
          <cell r="AT141">
            <v>30.2</v>
          </cell>
          <cell r="AV141">
            <v>3171000</v>
          </cell>
          <cell r="AW141">
            <v>54</v>
          </cell>
          <cell r="AX141">
            <v>3</v>
          </cell>
          <cell r="AY141">
            <v>0</v>
          </cell>
          <cell r="AZ141">
            <v>24</v>
          </cell>
          <cell r="BA141">
            <v>0</v>
          </cell>
          <cell r="BC141">
            <v>0</v>
          </cell>
          <cell r="BD141">
            <v>0</v>
          </cell>
          <cell r="BF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1</v>
          </cell>
          <cell r="BR141">
            <v>6000</v>
          </cell>
          <cell r="BS141">
            <v>0</v>
          </cell>
          <cell r="BT141">
            <v>0</v>
          </cell>
          <cell r="BU141" t="e">
            <v>#VALUE!</v>
          </cell>
          <cell r="BV141" t="e">
            <v>#VALUE!</v>
          </cell>
          <cell r="BW141">
            <v>1275</v>
          </cell>
          <cell r="BX141" t="e">
            <v>#VALUE!</v>
          </cell>
          <cell r="BY141" t="e">
            <v>#VALUE!</v>
          </cell>
          <cell r="BZ141" t="e">
            <v>#VALUE!</v>
          </cell>
        </row>
        <row r="142">
          <cell r="B142">
            <v>790</v>
          </cell>
          <cell r="C142" t="str">
            <v>男性</v>
          </cell>
          <cell r="E142" t="str">
            <v>社員</v>
          </cell>
          <cell r="G142">
            <v>1</v>
          </cell>
          <cell r="H142" t="str">
            <v>ﾅｶｲ ﾑｶﾞ</v>
          </cell>
          <cell r="I142" t="str">
            <v>中井 夢雅</v>
          </cell>
          <cell r="J142">
            <v>29749</v>
          </cell>
          <cell r="K142">
            <v>38078</v>
          </cell>
          <cell r="M142">
            <v>24</v>
          </cell>
          <cell r="N142">
            <v>9</v>
          </cell>
          <cell r="P142">
            <v>2</v>
          </cell>
          <cell r="Q142">
            <v>0</v>
          </cell>
          <cell r="R142">
            <v>447</v>
          </cell>
          <cell r="S142">
            <v>37</v>
          </cell>
          <cell r="T142">
            <v>3</v>
          </cell>
          <cell r="U142">
            <v>173050</v>
          </cell>
          <cell r="Z142">
            <v>17500</v>
          </cell>
          <cell r="AF142">
            <v>5000</v>
          </cell>
          <cell r="AP142">
            <v>35</v>
          </cell>
          <cell r="AQ142">
            <v>105000</v>
          </cell>
          <cell r="AR142">
            <v>0</v>
          </cell>
          <cell r="AS142">
            <v>105000</v>
          </cell>
          <cell r="AT142">
            <v>30.2</v>
          </cell>
          <cell r="AV142">
            <v>3171000</v>
          </cell>
          <cell r="AW142">
            <v>53</v>
          </cell>
          <cell r="AX142">
            <v>6</v>
          </cell>
          <cell r="AY142">
            <v>0</v>
          </cell>
          <cell r="AZ142">
            <v>24</v>
          </cell>
          <cell r="BA142">
            <v>0</v>
          </cell>
          <cell r="BC142">
            <v>0</v>
          </cell>
          <cell r="BD142">
            <v>0</v>
          </cell>
          <cell r="BF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1</v>
          </cell>
          <cell r="BR142">
            <v>6000</v>
          </cell>
          <cell r="BS142">
            <v>0</v>
          </cell>
          <cell r="BT142">
            <v>0</v>
          </cell>
          <cell r="BU142" t="e">
            <v>#VALUE!</v>
          </cell>
          <cell r="BV142" t="e">
            <v>#VALUE!</v>
          </cell>
          <cell r="BW142">
            <v>1275</v>
          </cell>
          <cell r="BX142" t="e">
            <v>#VALUE!</v>
          </cell>
          <cell r="BY142" t="e">
            <v>#VALUE!</v>
          </cell>
          <cell r="BZ142" t="e">
            <v>#VALUE!</v>
          </cell>
        </row>
        <row r="143">
          <cell r="B143">
            <v>791</v>
          </cell>
          <cell r="C143" t="str">
            <v>男性</v>
          </cell>
          <cell r="E143" t="str">
            <v>社員</v>
          </cell>
          <cell r="F143" t="str">
            <v>総合Ⅱ</v>
          </cell>
          <cell r="G143">
            <v>1</v>
          </cell>
          <cell r="H143" t="str">
            <v>ｲﾄｳ ﾔｽﾋﾄ</v>
          </cell>
          <cell r="I143" t="str">
            <v>伊藤 康人</v>
          </cell>
          <cell r="J143">
            <v>29926</v>
          </cell>
          <cell r="K143">
            <v>38078</v>
          </cell>
          <cell r="M143">
            <v>24</v>
          </cell>
          <cell r="N143">
            <v>3</v>
          </cell>
          <cell r="P143">
            <v>2</v>
          </cell>
          <cell r="Q143">
            <v>0</v>
          </cell>
          <cell r="R143">
            <v>453</v>
          </cell>
          <cell r="S143">
            <v>37</v>
          </cell>
          <cell r="T143">
            <v>9</v>
          </cell>
          <cell r="U143">
            <v>173050</v>
          </cell>
          <cell r="Z143">
            <v>17500</v>
          </cell>
          <cell r="AE143">
            <v>20000</v>
          </cell>
          <cell r="AF143">
            <v>5000</v>
          </cell>
          <cell r="AP143">
            <v>35</v>
          </cell>
          <cell r="AQ143">
            <v>105000</v>
          </cell>
          <cell r="AR143">
            <v>0</v>
          </cell>
          <cell r="AS143">
            <v>105000</v>
          </cell>
          <cell r="AT143">
            <v>30.2</v>
          </cell>
          <cell r="AV143">
            <v>3171000</v>
          </cell>
          <cell r="AW143">
            <v>53</v>
          </cell>
          <cell r="AX143">
            <v>12</v>
          </cell>
          <cell r="AY143">
            <v>0</v>
          </cell>
          <cell r="AZ143">
            <v>24</v>
          </cell>
          <cell r="BA143">
            <v>0</v>
          </cell>
          <cell r="BC143">
            <v>0</v>
          </cell>
          <cell r="BD143">
            <v>0</v>
          </cell>
          <cell r="BF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1</v>
          </cell>
          <cell r="BR143">
            <v>6000</v>
          </cell>
          <cell r="BS143">
            <v>0</v>
          </cell>
          <cell r="BT143">
            <v>0</v>
          </cell>
          <cell r="BU143" t="e">
            <v>#VALUE!</v>
          </cell>
          <cell r="BV143" t="e">
            <v>#VALUE!</v>
          </cell>
          <cell r="BW143">
            <v>1275</v>
          </cell>
          <cell r="BX143" t="e">
            <v>#VALUE!</v>
          </cell>
          <cell r="BY143" t="e">
            <v>#VALUE!</v>
          </cell>
          <cell r="BZ143" t="e">
            <v>#VALUE!</v>
          </cell>
        </row>
        <row r="144">
          <cell r="B144">
            <v>792</v>
          </cell>
          <cell r="C144" t="str">
            <v>女性</v>
          </cell>
          <cell r="E144" t="str">
            <v>社員</v>
          </cell>
          <cell r="F144" t="str">
            <v>一般Ⅱ</v>
          </cell>
          <cell r="G144">
            <v>1</v>
          </cell>
          <cell r="H144" t="str">
            <v>ﾓﾁﾅｶﾞ ﾏｷ</v>
          </cell>
          <cell r="I144" t="str">
            <v>持永 真紀</v>
          </cell>
          <cell r="J144">
            <v>29854</v>
          </cell>
          <cell r="K144">
            <v>38078</v>
          </cell>
          <cell r="M144">
            <v>24</v>
          </cell>
          <cell r="N144">
            <v>6</v>
          </cell>
          <cell r="P144">
            <v>2</v>
          </cell>
          <cell r="Q144">
            <v>0</v>
          </cell>
          <cell r="R144">
            <v>450</v>
          </cell>
          <cell r="S144">
            <v>37</v>
          </cell>
          <cell r="T144">
            <v>6</v>
          </cell>
          <cell r="U144">
            <v>158400</v>
          </cell>
          <cell r="AE144">
            <v>20000</v>
          </cell>
          <cell r="AP144">
            <v>35</v>
          </cell>
          <cell r="AQ144">
            <v>105000</v>
          </cell>
          <cell r="AR144">
            <v>0</v>
          </cell>
          <cell r="AS144">
            <v>105000</v>
          </cell>
          <cell r="AT144">
            <v>30.2</v>
          </cell>
          <cell r="AV144">
            <v>3171000</v>
          </cell>
          <cell r="AW144">
            <v>53</v>
          </cell>
          <cell r="AX144">
            <v>9</v>
          </cell>
          <cell r="AY144">
            <v>0</v>
          </cell>
          <cell r="AZ144">
            <v>24</v>
          </cell>
          <cell r="BA144">
            <v>0</v>
          </cell>
          <cell r="BC144">
            <v>0</v>
          </cell>
          <cell r="BD144">
            <v>0</v>
          </cell>
          <cell r="BF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1</v>
          </cell>
          <cell r="BR144">
            <v>6000</v>
          </cell>
          <cell r="BS144">
            <v>0</v>
          </cell>
          <cell r="BT144">
            <v>0</v>
          </cell>
          <cell r="BU144" t="e">
            <v>#VALUE!</v>
          </cell>
          <cell r="BV144" t="e">
            <v>#VALUE!</v>
          </cell>
          <cell r="BW144">
            <v>1275</v>
          </cell>
          <cell r="BX144" t="e">
            <v>#VALUE!</v>
          </cell>
          <cell r="BY144" t="e">
            <v>#VALUE!</v>
          </cell>
          <cell r="BZ144" t="e">
            <v>#VALUE!</v>
          </cell>
        </row>
        <row r="145">
          <cell r="B145">
            <v>793</v>
          </cell>
          <cell r="C145" t="str">
            <v>男性</v>
          </cell>
          <cell r="E145" t="str">
            <v>社員</v>
          </cell>
          <cell r="F145" t="str">
            <v>一般Ⅰ</v>
          </cell>
          <cell r="G145">
            <v>1</v>
          </cell>
          <cell r="H145" t="str">
            <v>ﾌﾜ ﾀﾀﾞｼ</v>
          </cell>
          <cell r="I145" t="str">
            <v>不破 是至</v>
          </cell>
          <cell r="J145">
            <v>28885</v>
          </cell>
          <cell r="K145">
            <v>38169</v>
          </cell>
          <cell r="M145">
            <v>27</v>
          </cell>
          <cell r="N145">
            <v>2</v>
          </cell>
          <cell r="P145">
            <v>1</v>
          </cell>
          <cell r="Q145">
            <v>9</v>
          </cell>
          <cell r="R145">
            <v>415</v>
          </cell>
          <cell r="S145">
            <v>34</v>
          </cell>
          <cell r="T145">
            <v>7</v>
          </cell>
          <cell r="U145">
            <v>86525</v>
          </cell>
          <cell r="Y145">
            <v>10000</v>
          </cell>
          <cell r="Z145">
            <v>8750</v>
          </cell>
          <cell r="AP145">
            <v>32</v>
          </cell>
          <cell r="AQ145">
            <v>96000</v>
          </cell>
          <cell r="AR145">
            <v>0</v>
          </cell>
          <cell r="AS145">
            <v>96000</v>
          </cell>
          <cell r="AT145">
            <v>30.2</v>
          </cell>
          <cell r="AV145">
            <v>2899200</v>
          </cell>
          <cell r="AW145">
            <v>51</v>
          </cell>
          <cell r="AX145">
            <v>1</v>
          </cell>
          <cell r="AY145">
            <v>0</v>
          </cell>
          <cell r="AZ145">
            <v>21</v>
          </cell>
          <cell r="BA145">
            <v>0</v>
          </cell>
          <cell r="BC145">
            <v>0</v>
          </cell>
          <cell r="BD145">
            <v>0</v>
          </cell>
          <cell r="BF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1</v>
          </cell>
          <cell r="BR145">
            <v>6000</v>
          </cell>
          <cell r="BS145">
            <v>0</v>
          </cell>
          <cell r="BT145">
            <v>0</v>
          </cell>
          <cell r="BU145" t="e">
            <v>#VALUE!</v>
          </cell>
          <cell r="BV145" t="e">
            <v>#VALUE!</v>
          </cell>
          <cell r="BW145">
            <v>1275</v>
          </cell>
          <cell r="BX145" t="e">
            <v>#VALUE!</v>
          </cell>
          <cell r="BY145" t="e">
            <v>#VALUE!</v>
          </cell>
          <cell r="BZ145" t="e">
            <v>#VALUE!</v>
          </cell>
        </row>
        <row r="146">
          <cell r="M146" t="str">
            <v/>
          </cell>
          <cell r="N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C146" t="str">
            <v/>
          </cell>
          <cell r="BD146" t="str">
            <v/>
          </cell>
          <cell r="BF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</row>
        <row r="147">
          <cell r="M147" t="str">
            <v/>
          </cell>
          <cell r="N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C147" t="str">
            <v/>
          </cell>
          <cell r="BD147" t="str">
            <v/>
          </cell>
          <cell r="BF147" t="str">
            <v/>
          </cell>
          <cell r="BN147" t="str">
            <v/>
          </cell>
          <cell r="BO147" t="str">
            <v/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 t="str">
            <v/>
          </cell>
        </row>
        <row r="148">
          <cell r="M148" t="str">
            <v/>
          </cell>
          <cell r="N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C148" t="str">
            <v/>
          </cell>
          <cell r="BD148" t="str">
            <v/>
          </cell>
          <cell r="BF148" t="str">
            <v/>
          </cell>
          <cell r="BN148" t="str">
            <v/>
          </cell>
          <cell r="BO148" t="str">
            <v/>
          </cell>
          <cell r="BP148" t="str">
            <v/>
          </cell>
          <cell r="BQ148" t="str">
            <v/>
          </cell>
          <cell r="BR148" t="str">
            <v/>
          </cell>
          <cell r="BS148" t="str">
            <v/>
          </cell>
          <cell r="BT148" t="str">
            <v/>
          </cell>
          <cell r="BU148" t="str">
            <v/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 t="str">
            <v/>
          </cell>
        </row>
        <row r="149">
          <cell r="M149" t="str">
            <v/>
          </cell>
          <cell r="N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C149" t="str">
            <v/>
          </cell>
          <cell r="BD149" t="str">
            <v/>
          </cell>
          <cell r="BF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</row>
        <row r="150">
          <cell r="M150" t="str">
            <v/>
          </cell>
          <cell r="N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C150" t="str">
            <v/>
          </cell>
          <cell r="BD150" t="str">
            <v/>
          </cell>
          <cell r="BF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</row>
        <row r="151">
          <cell r="M151" t="str">
            <v/>
          </cell>
          <cell r="N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C151" t="str">
            <v/>
          </cell>
          <cell r="BD151" t="str">
            <v/>
          </cell>
          <cell r="BF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 t="str">
            <v/>
          </cell>
          <cell r="BT151" t="str">
            <v/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</row>
        <row r="152">
          <cell r="M152" t="str">
            <v/>
          </cell>
          <cell r="N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C152" t="str">
            <v/>
          </cell>
          <cell r="BD152" t="str">
            <v/>
          </cell>
          <cell r="BF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 t="str">
            <v/>
          </cell>
          <cell r="BT152" t="str">
            <v/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</row>
        <row r="153">
          <cell r="M153" t="str">
            <v/>
          </cell>
          <cell r="N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C153" t="str">
            <v/>
          </cell>
          <cell r="BD153" t="str">
            <v/>
          </cell>
          <cell r="BF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</row>
        <row r="154">
          <cell r="M154" t="str">
            <v/>
          </cell>
          <cell r="N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C154" t="str">
            <v/>
          </cell>
          <cell r="BD154" t="str">
            <v/>
          </cell>
          <cell r="BF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</row>
        <row r="155">
          <cell r="M155" t="str">
            <v/>
          </cell>
          <cell r="N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C155" t="str">
            <v/>
          </cell>
          <cell r="BD155" t="str">
            <v/>
          </cell>
          <cell r="BF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 t="str">
            <v/>
          </cell>
        </row>
        <row r="156">
          <cell r="M156" t="str">
            <v/>
          </cell>
          <cell r="N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C156" t="str">
            <v/>
          </cell>
          <cell r="BD156" t="str">
            <v/>
          </cell>
          <cell r="BF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</row>
        <row r="157">
          <cell r="M157" t="str">
            <v/>
          </cell>
          <cell r="N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C157" t="str">
            <v/>
          </cell>
          <cell r="BD157" t="str">
            <v/>
          </cell>
          <cell r="BF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 t="str">
            <v/>
          </cell>
        </row>
        <row r="158">
          <cell r="M158" t="str">
            <v/>
          </cell>
          <cell r="N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C158" t="str">
            <v/>
          </cell>
          <cell r="BD158" t="str">
            <v/>
          </cell>
          <cell r="BF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 t="str">
            <v/>
          </cell>
          <cell r="BT158" t="str">
            <v/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</row>
        <row r="159">
          <cell r="M159" t="str">
            <v/>
          </cell>
          <cell r="N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C159" t="str">
            <v/>
          </cell>
          <cell r="BD159" t="str">
            <v/>
          </cell>
          <cell r="BF159" t="str">
            <v/>
          </cell>
          <cell r="BN159" t="str">
            <v/>
          </cell>
          <cell r="BO159" t="str">
            <v/>
          </cell>
          <cell r="BP159" t="str">
            <v/>
          </cell>
          <cell r="BQ159" t="str">
            <v/>
          </cell>
          <cell r="BR159" t="str">
            <v/>
          </cell>
          <cell r="BS159" t="str">
            <v/>
          </cell>
          <cell r="BT159" t="str">
            <v/>
          </cell>
          <cell r="BU159" t="str">
            <v/>
          </cell>
          <cell r="BV159" t="str">
            <v/>
          </cell>
          <cell r="BW159" t="str">
            <v/>
          </cell>
          <cell r="BX159" t="str">
            <v/>
          </cell>
          <cell r="BY159" t="str">
            <v/>
          </cell>
          <cell r="BZ159" t="str">
            <v/>
          </cell>
        </row>
        <row r="160">
          <cell r="M160" t="str">
            <v/>
          </cell>
          <cell r="N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C160" t="str">
            <v/>
          </cell>
          <cell r="BD160" t="str">
            <v/>
          </cell>
          <cell r="BF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 t="str">
            <v/>
          </cell>
          <cell r="BT160" t="str">
            <v/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</row>
        <row r="161">
          <cell r="M161" t="str">
            <v/>
          </cell>
          <cell r="N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C161" t="str">
            <v/>
          </cell>
          <cell r="BD161" t="str">
            <v/>
          </cell>
          <cell r="BF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 t="str">
            <v/>
          </cell>
          <cell r="BT161" t="str">
            <v/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</row>
        <row r="162">
          <cell r="M162" t="str">
            <v/>
          </cell>
          <cell r="N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C162" t="str">
            <v/>
          </cell>
          <cell r="BD162" t="str">
            <v/>
          </cell>
          <cell r="BF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 t="str">
            <v/>
          </cell>
          <cell r="BT162" t="str">
            <v/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</row>
        <row r="170">
          <cell r="M170">
            <v>70</v>
          </cell>
        </row>
        <row r="213">
          <cell r="DM213" t="str">
            <v/>
          </cell>
        </row>
        <row r="217">
          <cell r="DX217" t="str">
            <v>{GOTO}マクロエリア~</v>
          </cell>
        </row>
        <row r="219">
          <cell r="DX219" t="str">
            <v>{BORDERSOFF}</v>
          </cell>
        </row>
        <row r="224">
          <cell r="DX224" t="str">
            <v>{GETNUMBER "番号を選択して下さい。:",DATA1}~</v>
          </cell>
        </row>
        <row r="229">
          <cell r="DX229">
            <v>2</v>
          </cell>
        </row>
        <row r="231">
          <cell r="DX231">
            <v>3</v>
          </cell>
        </row>
        <row r="233">
          <cell r="DX233">
            <v>2</v>
          </cell>
        </row>
        <row r="235">
          <cell r="DX235" t="str">
            <v>{BORDERSON}</v>
          </cell>
        </row>
        <row r="240">
          <cell r="DX240" t="str">
            <v>{GETNUMBER "人数を入力して下さい。:",DATA2}~</v>
          </cell>
        </row>
        <row r="249">
          <cell r="DX249" t="str">
            <v>{GETNUMBER "追加人数を入力して下さい。:",DATA3}</v>
          </cell>
        </row>
        <row r="258">
          <cell r="DX258" t="str">
            <v>{HOME}{GOTO}Ｐ表~</v>
          </cell>
        </row>
        <row r="262">
          <cell r="DX262" t="str">
            <v>{GOTO}中退金表~{U 5}~{L 1}~</v>
          </cell>
        </row>
        <row r="264">
          <cell r="DX264" t="str">
            <v>{HOME}{GOTO}適年表~{U 5}~{L 1}~</v>
          </cell>
        </row>
        <row r="266">
          <cell r="DX266" t="str">
            <v>{MENU}RVX13..X200~X13~</v>
          </cell>
        </row>
      </sheetData>
      <sheetData sheetId="6">
        <row r="6">
          <cell r="B6" t="str">
            <v>勤続</v>
          </cell>
          <cell r="C6" t="str">
            <v>会社都合</v>
          </cell>
          <cell r="D6" t="str">
            <v>自己都合</v>
          </cell>
          <cell r="E6" t="str">
            <v>支給率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1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2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3</v>
          </cell>
          <cell r="C10">
            <v>1.4</v>
          </cell>
          <cell r="D10">
            <v>0.7</v>
          </cell>
          <cell r="E10">
            <v>0.5</v>
          </cell>
        </row>
        <row r="11">
          <cell r="B11">
            <v>4</v>
          </cell>
          <cell r="C11">
            <v>2</v>
          </cell>
          <cell r="D11">
            <v>1</v>
          </cell>
          <cell r="E11">
            <v>0.5</v>
          </cell>
        </row>
        <row r="12">
          <cell r="B12">
            <v>5</v>
          </cell>
          <cell r="C12">
            <v>2.6</v>
          </cell>
          <cell r="D12">
            <v>1.3</v>
          </cell>
          <cell r="E12">
            <v>0.5</v>
          </cell>
        </row>
        <row r="13">
          <cell r="B13">
            <v>6</v>
          </cell>
          <cell r="C13">
            <v>3.2</v>
          </cell>
          <cell r="D13">
            <v>1.6</v>
          </cell>
          <cell r="E13">
            <v>0.5</v>
          </cell>
        </row>
        <row r="14">
          <cell r="B14">
            <v>7</v>
          </cell>
          <cell r="C14">
            <v>3.8</v>
          </cell>
          <cell r="D14">
            <v>1.9</v>
          </cell>
          <cell r="E14">
            <v>0.5</v>
          </cell>
        </row>
        <row r="15">
          <cell r="B15">
            <v>8</v>
          </cell>
          <cell r="C15">
            <v>4.4</v>
          </cell>
          <cell r="D15">
            <v>2.2</v>
          </cell>
          <cell r="E15">
            <v>0.5</v>
          </cell>
        </row>
        <row r="16">
          <cell r="B16">
            <v>9</v>
          </cell>
          <cell r="C16">
            <v>5</v>
          </cell>
          <cell r="D16">
            <v>2.5</v>
          </cell>
          <cell r="E16">
            <v>0.5</v>
          </cell>
        </row>
        <row r="17">
          <cell r="B17">
            <v>10</v>
          </cell>
          <cell r="C17">
            <v>5.6</v>
          </cell>
          <cell r="D17">
            <v>2.8</v>
          </cell>
          <cell r="E17">
            <v>0.5</v>
          </cell>
        </row>
        <row r="18">
          <cell r="B18">
            <v>11</v>
          </cell>
          <cell r="C18">
            <v>6.5</v>
          </cell>
          <cell r="D18">
            <v>4.55</v>
          </cell>
          <cell r="E18">
            <v>0.7</v>
          </cell>
        </row>
        <row r="19">
          <cell r="B19">
            <v>12</v>
          </cell>
          <cell r="C19">
            <v>7.4</v>
          </cell>
          <cell r="D19">
            <v>5.18</v>
          </cell>
          <cell r="E19">
            <v>0.7</v>
          </cell>
        </row>
        <row r="20">
          <cell r="B20">
            <v>13</v>
          </cell>
          <cell r="C20">
            <v>8.3</v>
          </cell>
          <cell r="D20">
            <v>5.81</v>
          </cell>
          <cell r="E20">
            <v>0.7</v>
          </cell>
        </row>
        <row r="21">
          <cell r="B21">
            <v>14</v>
          </cell>
          <cell r="C21">
            <v>9.2</v>
          </cell>
          <cell r="D21">
            <v>6.44</v>
          </cell>
          <cell r="E21">
            <v>0.7</v>
          </cell>
        </row>
        <row r="22">
          <cell r="B22">
            <v>15</v>
          </cell>
          <cell r="C22">
            <v>10.1</v>
          </cell>
          <cell r="D22">
            <v>7.07</v>
          </cell>
          <cell r="E22">
            <v>0.7</v>
          </cell>
        </row>
        <row r="23">
          <cell r="B23">
            <v>16</v>
          </cell>
          <cell r="C23">
            <v>11</v>
          </cell>
          <cell r="D23">
            <v>7.7</v>
          </cell>
          <cell r="E23">
            <v>0.7</v>
          </cell>
        </row>
        <row r="24">
          <cell r="B24">
            <v>17</v>
          </cell>
          <cell r="C24">
            <v>11.9</v>
          </cell>
          <cell r="D24">
            <v>8.33</v>
          </cell>
          <cell r="E24">
            <v>0.7</v>
          </cell>
        </row>
        <row r="25">
          <cell r="B25">
            <v>18</v>
          </cell>
          <cell r="C25">
            <v>12.8</v>
          </cell>
          <cell r="D25">
            <v>8.96</v>
          </cell>
          <cell r="E25">
            <v>0.7</v>
          </cell>
        </row>
        <row r="26">
          <cell r="B26">
            <v>19</v>
          </cell>
          <cell r="C26">
            <v>13.7</v>
          </cell>
          <cell r="D26">
            <v>9.59</v>
          </cell>
          <cell r="E26">
            <v>0.7</v>
          </cell>
        </row>
        <row r="27">
          <cell r="B27">
            <v>20</v>
          </cell>
          <cell r="C27">
            <v>14.6</v>
          </cell>
          <cell r="D27">
            <v>10.22</v>
          </cell>
          <cell r="E27">
            <v>0.7</v>
          </cell>
        </row>
        <row r="28">
          <cell r="B28">
            <v>21</v>
          </cell>
          <cell r="C28">
            <v>15.8</v>
          </cell>
          <cell r="D28">
            <v>14.22</v>
          </cell>
          <cell r="E28">
            <v>0.9</v>
          </cell>
        </row>
        <row r="29">
          <cell r="B29">
            <v>22</v>
          </cell>
          <cell r="C29">
            <v>17</v>
          </cell>
          <cell r="D29">
            <v>15.3</v>
          </cell>
          <cell r="E29">
            <v>0.9</v>
          </cell>
        </row>
        <row r="30">
          <cell r="B30">
            <v>23</v>
          </cell>
          <cell r="C30">
            <v>18.2</v>
          </cell>
          <cell r="D30">
            <v>16.38</v>
          </cell>
          <cell r="E30">
            <v>0.9</v>
          </cell>
        </row>
        <row r="31">
          <cell r="B31">
            <v>24</v>
          </cell>
          <cell r="C31">
            <v>19.4</v>
          </cell>
          <cell r="D31">
            <v>17.46</v>
          </cell>
          <cell r="E31">
            <v>0.9</v>
          </cell>
        </row>
        <row r="32">
          <cell r="B32">
            <v>25</v>
          </cell>
          <cell r="C32">
            <v>20.6</v>
          </cell>
          <cell r="D32">
            <v>18.54</v>
          </cell>
          <cell r="E32">
            <v>0.9</v>
          </cell>
        </row>
        <row r="33">
          <cell r="B33">
            <v>26</v>
          </cell>
          <cell r="C33">
            <v>21.8</v>
          </cell>
          <cell r="D33">
            <v>19.62</v>
          </cell>
          <cell r="E33">
            <v>0.9</v>
          </cell>
        </row>
        <row r="34">
          <cell r="B34">
            <v>27</v>
          </cell>
          <cell r="C34">
            <v>23</v>
          </cell>
          <cell r="D34">
            <v>20.7</v>
          </cell>
          <cell r="E34">
            <v>0.9</v>
          </cell>
        </row>
        <row r="35">
          <cell r="B35">
            <v>28</v>
          </cell>
          <cell r="C35">
            <v>24.2</v>
          </cell>
          <cell r="D35">
            <v>21.78</v>
          </cell>
          <cell r="E35">
            <v>0.9</v>
          </cell>
        </row>
        <row r="36">
          <cell r="B36">
            <v>29</v>
          </cell>
          <cell r="C36">
            <v>25.4</v>
          </cell>
          <cell r="D36">
            <v>22.86</v>
          </cell>
          <cell r="E36">
            <v>0.9</v>
          </cell>
        </row>
        <row r="37">
          <cell r="B37">
            <v>30</v>
          </cell>
          <cell r="C37">
            <v>26.6</v>
          </cell>
          <cell r="D37">
            <v>23.94</v>
          </cell>
          <cell r="E37">
            <v>0.9</v>
          </cell>
        </row>
        <row r="38">
          <cell r="B38">
            <v>31</v>
          </cell>
          <cell r="C38">
            <v>27.8</v>
          </cell>
          <cell r="D38">
            <v>25.02</v>
          </cell>
          <cell r="E38">
            <v>0.9</v>
          </cell>
        </row>
        <row r="39">
          <cell r="B39">
            <v>32</v>
          </cell>
          <cell r="C39">
            <v>29</v>
          </cell>
          <cell r="D39">
            <v>26.1</v>
          </cell>
          <cell r="E39">
            <v>0.9</v>
          </cell>
        </row>
        <row r="40">
          <cell r="B40">
            <v>33</v>
          </cell>
          <cell r="C40">
            <v>30.2</v>
          </cell>
          <cell r="D40">
            <v>27.18</v>
          </cell>
          <cell r="E40">
            <v>0.9</v>
          </cell>
        </row>
        <row r="41">
          <cell r="B41">
            <v>34</v>
          </cell>
          <cell r="C41">
            <v>30.2</v>
          </cell>
          <cell r="D41">
            <v>27.18</v>
          </cell>
          <cell r="E41">
            <v>0.9</v>
          </cell>
        </row>
        <row r="42">
          <cell r="B42">
            <v>35</v>
          </cell>
          <cell r="C42">
            <v>30.2</v>
          </cell>
          <cell r="D42">
            <v>27.18</v>
          </cell>
          <cell r="E42">
            <v>0.9</v>
          </cell>
        </row>
        <row r="43">
          <cell r="B43">
            <v>36</v>
          </cell>
          <cell r="C43">
            <v>30.2</v>
          </cell>
          <cell r="D43">
            <v>27.18</v>
          </cell>
          <cell r="E43">
            <v>0.9</v>
          </cell>
        </row>
        <row r="44">
          <cell r="B44">
            <v>37</v>
          </cell>
          <cell r="C44">
            <v>30.2</v>
          </cell>
          <cell r="D44">
            <v>27.18</v>
          </cell>
          <cell r="E44">
            <v>0.9</v>
          </cell>
        </row>
        <row r="45">
          <cell r="B45">
            <v>38</v>
          </cell>
          <cell r="C45">
            <v>30.2</v>
          </cell>
          <cell r="D45">
            <v>27.18</v>
          </cell>
          <cell r="E45">
            <v>0.9</v>
          </cell>
        </row>
        <row r="46">
          <cell r="B46">
            <v>39</v>
          </cell>
          <cell r="C46">
            <v>30.2</v>
          </cell>
          <cell r="D46">
            <v>27.18</v>
          </cell>
          <cell r="E46">
            <v>0.9</v>
          </cell>
        </row>
        <row r="47">
          <cell r="B47">
            <v>40</v>
          </cell>
          <cell r="C47">
            <v>30.2</v>
          </cell>
          <cell r="D47">
            <v>27.18</v>
          </cell>
          <cell r="E47">
            <v>0.9</v>
          </cell>
        </row>
        <row r="48">
          <cell r="B48">
            <v>41</v>
          </cell>
          <cell r="C48">
            <v>30.2</v>
          </cell>
          <cell r="D48">
            <v>27.18</v>
          </cell>
          <cell r="E48">
            <v>0.9</v>
          </cell>
        </row>
        <row r="49">
          <cell r="B49">
            <v>42</v>
          </cell>
          <cell r="C49">
            <v>30.2</v>
          </cell>
          <cell r="D49">
            <v>27.18</v>
          </cell>
          <cell r="E49">
            <v>0.9</v>
          </cell>
        </row>
        <row r="50">
          <cell r="B50">
            <v>43</v>
          </cell>
          <cell r="C50">
            <v>30.2</v>
          </cell>
          <cell r="D50">
            <v>27.18</v>
          </cell>
          <cell r="E50">
            <v>0.9</v>
          </cell>
        </row>
        <row r="51">
          <cell r="B51">
            <v>44</v>
          </cell>
          <cell r="C51">
            <v>30.2</v>
          </cell>
          <cell r="D51">
            <v>27.18</v>
          </cell>
          <cell r="E51">
            <v>0.9</v>
          </cell>
        </row>
        <row r="52">
          <cell r="B52">
            <v>45</v>
          </cell>
          <cell r="C52">
            <v>30.2</v>
          </cell>
          <cell r="D52">
            <v>27.18</v>
          </cell>
          <cell r="E52">
            <v>0.9</v>
          </cell>
        </row>
        <row r="53">
          <cell r="B53">
            <v>46</v>
          </cell>
          <cell r="C53">
            <v>30.2</v>
          </cell>
          <cell r="D53">
            <v>27.18</v>
          </cell>
          <cell r="E53">
            <v>0.9</v>
          </cell>
        </row>
        <row r="54">
          <cell r="B54">
            <v>47</v>
          </cell>
          <cell r="C54">
            <v>30.2</v>
          </cell>
          <cell r="D54">
            <v>27.18</v>
          </cell>
          <cell r="E54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3:DK400"/>
  <sheetViews>
    <sheetView showGridLines="0" tabSelected="1" workbookViewId="0" topLeftCell="A1">
      <selection activeCell="A1" sqref="A1"/>
    </sheetView>
  </sheetViews>
  <sheetFormatPr defaultColWidth="13.375" defaultRowHeight="13.5"/>
  <cols>
    <col min="1" max="1" width="1.37890625" style="1" customWidth="1"/>
    <col min="2" max="2" width="7.125" style="1" customWidth="1"/>
    <col min="3" max="3" width="5.875" style="1" customWidth="1"/>
    <col min="4" max="17" width="13.375" style="1" customWidth="1"/>
    <col min="18" max="25" width="13.375" style="1" hidden="1" customWidth="1"/>
    <col min="26" max="27" width="13.375" style="1" customWidth="1"/>
    <col min="28" max="28" width="13.375" style="1" hidden="1" customWidth="1"/>
    <col min="29" max="29" width="13.375" style="1" customWidth="1"/>
    <col min="30" max="37" width="13.375" style="1" hidden="1" customWidth="1"/>
    <col min="38" max="39" width="13.375" style="1" customWidth="1"/>
    <col min="40" max="40" width="13.375" style="1" hidden="1" customWidth="1"/>
    <col min="41" max="42" width="12.125" style="1" customWidth="1"/>
    <col min="43" max="43" width="5.875" style="1" customWidth="1"/>
    <col min="44" max="45" width="12.125" style="1" customWidth="1"/>
    <col min="46" max="46" width="13.375" style="1" customWidth="1"/>
    <col min="47" max="59" width="0.875" style="143" customWidth="1"/>
    <col min="60" max="60" width="13.375" style="143" customWidth="1"/>
    <col min="61" max="16384" width="13.375" style="1" customWidth="1"/>
  </cols>
  <sheetData>
    <row r="3" spans="2:47" ht="18.75">
      <c r="B3" s="76" t="s">
        <v>72</v>
      </c>
      <c r="AU3" s="143" t="s">
        <v>73</v>
      </c>
    </row>
    <row r="4" spans="4:7" ht="13.5">
      <c r="D4" s="73" t="s">
        <v>110</v>
      </c>
      <c r="E4" s="73"/>
      <c r="F4" s="73"/>
      <c r="G4" s="74"/>
    </row>
    <row r="5" spans="4:8" ht="15">
      <c r="D5" s="139" t="s">
        <v>17</v>
      </c>
      <c r="E5" s="139"/>
      <c r="F5" s="78" t="s">
        <v>18</v>
      </c>
      <c r="G5" s="77">
        <f ca="1">TODAY()</f>
        <v>39286</v>
      </c>
      <c r="H5" s="139"/>
    </row>
    <row r="6" ht="3" customHeight="1">
      <c r="H6" s="75"/>
    </row>
    <row r="7" spans="1:115" s="11" customFormat="1" ht="13.5">
      <c r="A7" s="1"/>
      <c r="B7" s="123"/>
      <c r="C7" s="124"/>
      <c r="D7" s="2" t="s">
        <v>6</v>
      </c>
      <c r="E7" s="89"/>
      <c r="F7" s="89"/>
      <c r="G7" s="3"/>
      <c r="H7" s="3"/>
      <c r="I7" s="3"/>
      <c r="J7" s="3"/>
      <c r="K7" s="3"/>
      <c r="L7" s="3"/>
      <c r="M7" s="3"/>
      <c r="N7" s="3"/>
      <c r="O7" s="3"/>
      <c r="P7" s="3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4" t="s">
        <v>7</v>
      </c>
      <c r="AP7" s="5"/>
      <c r="AQ7" s="3"/>
      <c r="AR7" s="5"/>
      <c r="AS7" s="6"/>
      <c r="AT7" s="7"/>
      <c r="AU7" s="144"/>
      <c r="AV7" s="145"/>
      <c r="AW7" s="144"/>
      <c r="AX7" s="145"/>
      <c r="AY7" s="144"/>
      <c r="AZ7" s="145"/>
      <c r="BA7" s="145"/>
      <c r="BB7" s="145"/>
      <c r="BC7" s="145"/>
      <c r="BD7" s="145"/>
      <c r="BE7" s="145"/>
      <c r="BF7" s="145"/>
      <c r="BG7" s="145"/>
      <c r="BH7" s="145"/>
      <c r="BI7" s="8"/>
      <c r="BJ7" s="8"/>
      <c r="BK7" s="8"/>
      <c r="BL7" s="8"/>
      <c r="BM7" s="8"/>
      <c r="BN7" s="8"/>
      <c r="BO7" s="8"/>
      <c r="BP7" s="8"/>
      <c r="BQ7" s="8"/>
      <c r="BR7" s="8"/>
      <c r="BS7" s="9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2:45" ht="12">
      <c r="B8" s="125"/>
      <c r="C8" s="126"/>
      <c r="D8" s="12"/>
      <c r="E8" s="13"/>
      <c r="F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  <c r="AS8" s="15"/>
    </row>
    <row r="9" spans="2:45" ht="12">
      <c r="B9" s="125"/>
      <c r="C9" s="126"/>
      <c r="D9" s="95" t="s">
        <v>11</v>
      </c>
      <c r="E9" s="17">
        <v>0.025</v>
      </c>
      <c r="F9" s="13"/>
      <c r="N9" s="186" t="s">
        <v>107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4"/>
      <c r="AS9" s="15"/>
    </row>
    <row r="10" spans="2:45" ht="12">
      <c r="B10" s="127"/>
      <c r="C10" s="128"/>
      <c r="D10" s="19" t="s">
        <v>65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9" t="s">
        <v>64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19" t="s">
        <v>30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/>
      <c r="AS10" s="22"/>
    </row>
    <row r="11" spans="2:60" s="23" customFormat="1" ht="12">
      <c r="B11" s="24"/>
      <c r="C11" s="25"/>
      <c r="D11" s="26"/>
      <c r="E11" s="120" t="s">
        <v>57</v>
      </c>
      <c r="F11" s="121"/>
      <c r="G11" s="121"/>
      <c r="H11" s="122"/>
      <c r="I11" s="141" t="s">
        <v>58</v>
      </c>
      <c r="J11" s="140"/>
      <c r="K11" s="140"/>
      <c r="L11" s="142"/>
      <c r="M11" s="25" t="s">
        <v>63</v>
      </c>
      <c r="N11" s="25"/>
      <c r="O11" s="25"/>
      <c r="P11" s="25"/>
      <c r="Q11" s="26"/>
      <c r="R11" s="120" t="s">
        <v>57</v>
      </c>
      <c r="S11" s="121"/>
      <c r="T11" s="121"/>
      <c r="U11" s="122"/>
      <c r="V11" s="141" t="s">
        <v>58</v>
      </c>
      <c r="W11" s="140"/>
      <c r="X11" s="140"/>
      <c r="Y11" s="142"/>
      <c r="Z11" s="25" t="s">
        <v>63</v>
      </c>
      <c r="AA11" s="25"/>
      <c r="AB11" s="25"/>
      <c r="AC11" s="26"/>
      <c r="AD11" s="120" t="s">
        <v>57</v>
      </c>
      <c r="AE11" s="121"/>
      <c r="AF11" s="121"/>
      <c r="AG11" s="122"/>
      <c r="AH11" s="141" t="s">
        <v>58</v>
      </c>
      <c r="AI11" s="140"/>
      <c r="AJ11" s="140"/>
      <c r="AK11" s="142"/>
      <c r="AL11" s="25" t="s">
        <v>63</v>
      </c>
      <c r="AM11" s="25"/>
      <c r="AN11" s="25"/>
      <c r="AO11" s="27" t="s">
        <v>31</v>
      </c>
      <c r="AP11" s="28"/>
      <c r="AQ11" s="28"/>
      <c r="AR11" s="25"/>
      <c r="AS11" s="29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</row>
    <row r="12" spans="2:48" ht="12">
      <c r="B12" s="30" t="s">
        <v>1</v>
      </c>
      <c r="C12" s="31" t="s">
        <v>0</v>
      </c>
      <c r="D12" s="33" t="s">
        <v>15</v>
      </c>
      <c r="E12" s="129" t="s">
        <v>60</v>
      </c>
      <c r="F12" s="130" t="s">
        <v>40</v>
      </c>
      <c r="G12" s="34" t="s">
        <v>19</v>
      </c>
      <c r="H12" s="34" t="s">
        <v>16</v>
      </c>
      <c r="I12" s="34" t="s">
        <v>60</v>
      </c>
      <c r="J12" s="34" t="s">
        <v>40</v>
      </c>
      <c r="K12" s="34" t="s">
        <v>10</v>
      </c>
      <c r="L12" s="34" t="s">
        <v>22</v>
      </c>
      <c r="M12" s="34" t="s">
        <v>27</v>
      </c>
      <c r="N12" s="87" t="s">
        <v>23</v>
      </c>
      <c r="O12" s="34" t="s">
        <v>25</v>
      </c>
      <c r="P12" s="16" t="s">
        <v>28</v>
      </c>
      <c r="Q12" s="33" t="s">
        <v>15</v>
      </c>
      <c r="R12" s="129" t="s">
        <v>60</v>
      </c>
      <c r="S12" s="130" t="s">
        <v>40</v>
      </c>
      <c r="T12" s="34" t="s">
        <v>19</v>
      </c>
      <c r="U12" s="34" t="s">
        <v>16</v>
      </c>
      <c r="V12" s="34" t="s">
        <v>60</v>
      </c>
      <c r="W12" s="34" t="s">
        <v>40</v>
      </c>
      <c r="X12" s="34" t="s">
        <v>10</v>
      </c>
      <c r="Y12" s="34" t="s">
        <v>22</v>
      </c>
      <c r="Z12" s="34" t="s">
        <v>27</v>
      </c>
      <c r="AA12" s="34" t="s">
        <v>25</v>
      </c>
      <c r="AB12" s="16" t="s">
        <v>28</v>
      </c>
      <c r="AC12" s="33" t="s">
        <v>15</v>
      </c>
      <c r="AD12" s="129" t="s">
        <v>60</v>
      </c>
      <c r="AE12" s="130" t="s">
        <v>40</v>
      </c>
      <c r="AF12" s="34" t="s">
        <v>19</v>
      </c>
      <c r="AG12" s="34" t="s">
        <v>16</v>
      </c>
      <c r="AH12" s="34" t="s">
        <v>60</v>
      </c>
      <c r="AI12" s="34" t="s">
        <v>40</v>
      </c>
      <c r="AJ12" s="34" t="s">
        <v>10</v>
      </c>
      <c r="AK12" s="34" t="s">
        <v>22</v>
      </c>
      <c r="AL12" s="34" t="s">
        <v>27</v>
      </c>
      <c r="AM12" s="34" t="s">
        <v>25</v>
      </c>
      <c r="AN12" s="16" t="s">
        <v>28</v>
      </c>
      <c r="AO12" s="35" t="s">
        <v>2</v>
      </c>
      <c r="AP12" s="36"/>
      <c r="AQ12" s="35" t="s">
        <v>3</v>
      </c>
      <c r="AR12" s="37"/>
      <c r="AS12" s="38"/>
      <c r="AT12" s="39"/>
      <c r="AU12" s="146"/>
      <c r="AV12" s="146"/>
    </row>
    <row r="13" spans="2:48" ht="13.5" customHeight="1" thickBot="1">
      <c r="B13" s="30" t="s">
        <v>4</v>
      </c>
      <c r="C13" s="31" t="s">
        <v>5</v>
      </c>
      <c r="D13" s="40" t="s">
        <v>12</v>
      </c>
      <c r="E13" s="131" t="s">
        <v>62</v>
      </c>
      <c r="F13" s="132" t="s">
        <v>62</v>
      </c>
      <c r="G13" s="41" t="s">
        <v>8</v>
      </c>
      <c r="H13" s="41" t="s">
        <v>13</v>
      </c>
      <c r="I13" s="41" t="s">
        <v>61</v>
      </c>
      <c r="J13" s="41" t="s">
        <v>61</v>
      </c>
      <c r="K13" s="41" t="s">
        <v>20</v>
      </c>
      <c r="L13" s="41" t="s">
        <v>21</v>
      </c>
      <c r="M13" s="41" t="s">
        <v>26</v>
      </c>
      <c r="N13" s="88" t="s">
        <v>24</v>
      </c>
      <c r="O13" s="41" t="s">
        <v>26</v>
      </c>
      <c r="P13" s="90" t="s">
        <v>29</v>
      </c>
      <c r="Q13" s="40" t="s">
        <v>12</v>
      </c>
      <c r="R13" s="131" t="s">
        <v>62</v>
      </c>
      <c r="S13" s="132" t="s">
        <v>62</v>
      </c>
      <c r="T13" s="41" t="s">
        <v>8</v>
      </c>
      <c r="U13" s="41" t="s">
        <v>13</v>
      </c>
      <c r="V13" s="41" t="s">
        <v>61</v>
      </c>
      <c r="W13" s="41" t="s">
        <v>61</v>
      </c>
      <c r="X13" s="41" t="s">
        <v>20</v>
      </c>
      <c r="Y13" s="41" t="s">
        <v>21</v>
      </c>
      <c r="Z13" s="41" t="s">
        <v>26</v>
      </c>
      <c r="AA13" s="41" t="s">
        <v>26</v>
      </c>
      <c r="AB13" s="90" t="s">
        <v>29</v>
      </c>
      <c r="AC13" s="40" t="s">
        <v>12</v>
      </c>
      <c r="AD13" s="131" t="s">
        <v>62</v>
      </c>
      <c r="AE13" s="132" t="s">
        <v>62</v>
      </c>
      <c r="AF13" s="41" t="s">
        <v>8</v>
      </c>
      <c r="AG13" s="41" t="s">
        <v>13</v>
      </c>
      <c r="AH13" s="41" t="s">
        <v>61</v>
      </c>
      <c r="AI13" s="41" t="s">
        <v>61</v>
      </c>
      <c r="AJ13" s="41" t="s">
        <v>20</v>
      </c>
      <c r="AK13" s="41" t="s">
        <v>21</v>
      </c>
      <c r="AL13" s="41" t="s">
        <v>26</v>
      </c>
      <c r="AM13" s="41" t="s">
        <v>26</v>
      </c>
      <c r="AN13" s="90" t="s">
        <v>29</v>
      </c>
      <c r="AO13" s="43" t="s">
        <v>32</v>
      </c>
      <c r="AP13" s="32" t="s">
        <v>33</v>
      </c>
      <c r="AQ13" s="44" t="s">
        <v>4</v>
      </c>
      <c r="AR13" s="42" t="s">
        <v>32</v>
      </c>
      <c r="AS13" s="45" t="s">
        <v>33</v>
      </c>
      <c r="AT13" s="39"/>
      <c r="AU13" s="146"/>
      <c r="AV13" s="146"/>
    </row>
    <row r="14" spans="2:59" ht="13.5" thickBot="1" thickTop="1">
      <c r="B14" s="46"/>
      <c r="C14" s="47"/>
      <c r="D14" s="187" t="s">
        <v>108</v>
      </c>
      <c r="E14" s="118"/>
      <c r="F14" s="116"/>
      <c r="G14" s="49"/>
      <c r="H14" s="49"/>
      <c r="I14" s="49"/>
      <c r="J14" s="49"/>
      <c r="K14" s="49"/>
      <c r="L14" s="49"/>
      <c r="M14" s="49"/>
      <c r="N14" s="49"/>
      <c r="O14" s="49"/>
      <c r="P14" s="91"/>
      <c r="Q14" s="48"/>
      <c r="R14" s="118"/>
      <c r="S14" s="116"/>
      <c r="T14" s="49"/>
      <c r="U14" s="49"/>
      <c r="V14" s="49"/>
      <c r="W14" s="49"/>
      <c r="X14" s="49"/>
      <c r="Y14" s="49"/>
      <c r="Z14" s="49"/>
      <c r="AA14" s="49"/>
      <c r="AB14" s="91"/>
      <c r="AC14" s="48"/>
      <c r="AD14" s="118"/>
      <c r="AE14" s="116"/>
      <c r="AF14" s="49"/>
      <c r="AG14" s="49"/>
      <c r="AH14" s="49"/>
      <c r="AI14" s="49"/>
      <c r="AJ14" s="49"/>
      <c r="AK14" s="49"/>
      <c r="AL14" s="49"/>
      <c r="AM14" s="49"/>
      <c r="AN14" s="91"/>
      <c r="AO14" s="50"/>
      <c r="AP14" s="47"/>
      <c r="AQ14" s="51"/>
      <c r="AR14" s="52"/>
      <c r="AS14" s="53"/>
      <c r="AU14" s="143" t="s">
        <v>34</v>
      </c>
      <c r="AV14" s="143" t="s">
        <v>66</v>
      </c>
      <c r="AW14" s="143" t="s">
        <v>71</v>
      </c>
      <c r="AX14" s="143" t="s">
        <v>67</v>
      </c>
      <c r="AY14" s="143" t="s">
        <v>70</v>
      </c>
      <c r="AZ14" s="143" t="s">
        <v>68</v>
      </c>
      <c r="BA14" s="143" t="s">
        <v>69</v>
      </c>
      <c r="BB14" s="143" t="s">
        <v>35</v>
      </c>
      <c r="BC14" s="143" t="s">
        <v>36</v>
      </c>
      <c r="BF14" s="143" t="s">
        <v>14</v>
      </c>
      <c r="BG14" s="143" t="s">
        <v>9</v>
      </c>
    </row>
    <row r="15" spans="2:60" s="60" customFormat="1" ht="12.75" thickTop="1">
      <c r="B15" s="79">
        <v>18</v>
      </c>
      <c r="C15" s="80">
        <v>0</v>
      </c>
      <c r="D15" s="182"/>
      <c r="E15" s="133">
        <f>VLOOKUP($C15,'設定'!$B$7:$C$48,2,0)</f>
        <v>0</v>
      </c>
      <c r="F15" s="134" t="e">
        <f>VLOOKUP(D15,'設定'!$D$7:$E$18,2,0)</f>
        <v>#N/A</v>
      </c>
      <c r="G15" s="137" t="e">
        <f>E15+F15</f>
        <v>#N/A</v>
      </c>
      <c r="H15" s="137" t="e">
        <f>G15*12</f>
        <v>#N/A</v>
      </c>
      <c r="I15" s="137">
        <f>VLOOKUP($C15,'設定'!$G$7:$H$48,2,0)</f>
        <v>0</v>
      </c>
      <c r="J15" s="137" t="e">
        <f>VLOOKUP($D15,'設定'!$I$7:$J$18,2,0)</f>
        <v>#N/A</v>
      </c>
      <c r="K15" s="137" t="e">
        <f>I15+J15</f>
        <v>#N/A</v>
      </c>
      <c r="L15" s="137" t="e">
        <f>K15*12</f>
        <v>#N/A</v>
      </c>
      <c r="M15" s="137" t="e">
        <f>H15+L15</f>
        <v>#N/A</v>
      </c>
      <c r="N15" s="184"/>
      <c r="O15" s="55" t="e">
        <f>H15+L15*N15</f>
        <v>#N/A</v>
      </c>
      <c r="P15" s="93" t="e">
        <f>H15/M15</f>
        <v>#N/A</v>
      </c>
      <c r="Q15" s="182"/>
      <c r="R15" s="133">
        <f>VLOOKUP($C15,'設定'!$B$7:$C$48,2,0)</f>
        <v>0</v>
      </c>
      <c r="S15" s="134" t="e">
        <f>VLOOKUP(Q15,'設定'!$D$7:$E$18,2,0)</f>
        <v>#N/A</v>
      </c>
      <c r="T15" s="137" t="e">
        <f>R15+S15</f>
        <v>#N/A</v>
      </c>
      <c r="U15" s="137" t="e">
        <f>T15*12</f>
        <v>#N/A</v>
      </c>
      <c r="V15" s="137">
        <f>VLOOKUP($C15,'設定'!$G$7:$H$48,2,0)</f>
        <v>0</v>
      </c>
      <c r="W15" s="137" t="e">
        <f>VLOOKUP($Q15,'設定'!$I$7:$J$18,2,0)</f>
        <v>#N/A</v>
      </c>
      <c r="X15" s="137" t="e">
        <f>V15+W15</f>
        <v>#N/A</v>
      </c>
      <c r="Y15" s="137" t="e">
        <f>X15*12</f>
        <v>#N/A</v>
      </c>
      <c r="Z15" s="137" t="e">
        <f>U15+Y15</f>
        <v>#N/A</v>
      </c>
      <c r="AA15" s="55" t="e">
        <f>U15+Y15*N15</f>
        <v>#N/A</v>
      </c>
      <c r="AB15" s="93" t="e">
        <f>U15/Z15</f>
        <v>#N/A</v>
      </c>
      <c r="AC15" s="182"/>
      <c r="AD15" s="133">
        <f>VLOOKUP($C15,'設定'!$B$7:$C$48,2,0)</f>
        <v>0</v>
      </c>
      <c r="AE15" s="134" t="e">
        <f>VLOOKUP(AC15,'設定'!$D$7:$E$18,2,0)</f>
        <v>#N/A</v>
      </c>
      <c r="AF15" s="137" t="e">
        <f>AD15+AE15</f>
        <v>#N/A</v>
      </c>
      <c r="AG15" s="137" t="e">
        <f>AF15*12</f>
        <v>#N/A</v>
      </c>
      <c r="AH15" s="137">
        <f>VLOOKUP($C15,'設定'!$G$7:$H$48,2,0)</f>
        <v>0</v>
      </c>
      <c r="AI15" s="137" t="e">
        <f>VLOOKUP($AC15,'設定'!$I$7:$J$18,2,0)</f>
        <v>#N/A</v>
      </c>
      <c r="AJ15" s="137" t="e">
        <f>AH15+AI15</f>
        <v>#N/A</v>
      </c>
      <c r="AK15" s="137" t="e">
        <f>AJ15*12</f>
        <v>#N/A</v>
      </c>
      <c r="AL15" s="137" t="e">
        <f>AG15+AK15</f>
        <v>#N/A</v>
      </c>
      <c r="AM15" s="55" t="e">
        <f>AG15+AK15*N15</f>
        <v>#N/A</v>
      </c>
      <c r="AN15" s="93" t="e">
        <f>AG15/AL15</f>
        <v>#N/A</v>
      </c>
      <c r="AO15" s="56"/>
      <c r="AP15" s="55"/>
      <c r="AQ15" s="96">
        <f>B15</f>
        <v>18</v>
      </c>
      <c r="AR15" s="57"/>
      <c r="AS15" s="58"/>
      <c r="AT15" s="59"/>
      <c r="AU15" s="147">
        <f>C15</f>
        <v>0</v>
      </c>
      <c r="AV15" s="148" t="e">
        <f>M15</f>
        <v>#N/A</v>
      </c>
      <c r="AW15" s="148" t="e">
        <f>H15</f>
        <v>#N/A</v>
      </c>
      <c r="AX15" s="148" t="e">
        <f>Z15</f>
        <v>#N/A</v>
      </c>
      <c r="AY15" s="148" t="e">
        <f>U15</f>
        <v>#N/A</v>
      </c>
      <c r="AZ15" s="148" t="e">
        <f>AL15</f>
        <v>#N/A</v>
      </c>
      <c r="BA15" s="149" t="e">
        <f>AG15</f>
        <v>#N/A</v>
      </c>
      <c r="BB15" s="150">
        <f>IF(AR15="",-10000,AR15)</f>
        <v>-10000</v>
      </c>
      <c r="BC15" s="150">
        <f aca="true" t="shared" si="0" ref="BC15:BC56">IF(AS15="",-10000,AS15)</f>
        <v>-10000</v>
      </c>
      <c r="BD15" s="150"/>
      <c r="BE15" s="150"/>
      <c r="BF15" s="150"/>
      <c r="BG15" s="150"/>
      <c r="BH15" s="150"/>
    </row>
    <row r="16" spans="2:60" s="60" customFormat="1" ht="12">
      <c r="B16" s="81">
        <f aca="true" t="shared" si="1" ref="B16:C56">B15+1</f>
        <v>19</v>
      </c>
      <c r="C16" s="82">
        <v>1</v>
      </c>
      <c r="D16" s="183"/>
      <c r="E16" s="135">
        <f>VLOOKUP($C16,'設定'!$B$7:$C$48,2,0)</f>
        <v>0</v>
      </c>
      <c r="F16" s="136" t="e">
        <f>VLOOKUP(D16,'設定'!$D$7:$E$18,2,0)</f>
        <v>#N/A</v>
      </c>
      <c r="G16" s="138" t="e">
        <f aca="true" t="shared" si="2" ref="G16:G56">E16+F16</f>
        <v>#N/A</v>
      </c>
      <c r="H16" s="138" t="e">
        <f aca="true" t="shared" si="3" ref="H16:H56">H15*(1+$E$9)+G16*12</f>
        <v>#N/A</v>
      </c>
      <c r="I16" s="138">
        <f>VLOOKUP($C16,'設定'!$G$7:$H$48,2,0)</f>
        <v>0</v>
      </c>
      <c r="J16" s="138" t="e">
        <f>VLOOKUP($D16,'設定'!$I$7:$J$18,2,0)</f>
        <v>#N/A</v>
      </c>
      <c r="K16" s="138" t="e">
        <f aca="true" t="shared" si="4" ref="K16:K56">I16+J16</f>
        <v>#N/A</v>
      </c>
      <c r="L16" s="138" t="e">
        <f>L15+K16*12</f>
        <v>#N/A</v>
      </c>
      <c r="M16" s="138" t="e">
        <f aca="true" t="shared" si="5" ref="M16:M56">H16+L16</f>
        <v>#N/A</v>
      </c>
      <c r="N16" s="185"/>
      <c r="O16" s="62" t="e">
        <f aca="true" t="shared" si="6" ref="O16:O56">H16+L16*N16</f>
        <v>#N/A</v>
      </c>
      <c r="P16" s="94" t="e">
        <f aca="true" t="shared" si="7" ref="P16:P56">H16/M16</f>
        <v>#N/A</v>
      </c>
      <c r="Q16" s="183"/>
      <c r="R16" s="135">
        <f>VLOOKUP($C16,'設定'!$B$7:$C$48,2,0)</f>
        <v>0</v>
      </c>
      <c r="S16" s="136" t="e">
        <f>VLOOKUP(Q16,'設定'!$D$7:$E$18,2,0)</f>
        <v>#N/A</v>
      </c>
      <c r="T16" s="138" t="e">
        <f aca="true" t="shared" si="8" ref="T16:T56">R16+S16</f>
        <v>#N/A</v>
      </c>
      <c r="U16" s="138" t="e">
        <f aca="true" t="shared" si="9" ref="U16:U56">U15*(1+$E$9)+T16*12</f>
        <v>#N/A</v>
      </c>
      <c r="V16" s="138">
        <f>VLOOKUP($C16,'設定'!$G$7:$H$48,2,0)</f>
        <v>0</v>
      </c>
      <c r="W16" s="138" t="e">
        <f>VLOOKUP($Q16,'設定'!$I$7:$J$18,2,0)</f>
        <v>#N/A</v>
      </c>
      <c r="X16" s="138" t="e">
        <f aca="true" t="shared" si="10" ref="X16:X56">V16+W16</f>
        <v>#N/A</v>
      </c>
      <c r="Y16" s="138" t="e">
        <f>Y15+X16*12</f>
        <v>#N/A</v>
      </c>
      <c r="Z16" s="138" t="e">
        <f aca="true" t="shared" si="11" ref="Z16:Z56">U16+Y16</f>
        <v>#N/A</v>
      </c>
      <c r="AA16" s="62" t="e">
        <f aca="true" t="shared" si="12" ref="AA16:AA56">U16+Y16*N16</f>
        <v>#N/A</v>
      </c>
      <c r="AB16" s="94" t="e">
        <f aca="true" t="shared" si="13" ref="AB16:AB56">U16/Z16</f>
        <v>#N/A</v>
      </c>
      <c r="AC16" s="183"/>
      <c r="AD16" s="135">
        <f>VLOOKUP($C16,'設定'!$B$7:$C$48,2,0)</f>
        <v>0</v>
      </c>
      <c r="AE16" s="136" t="e">
        <f>VLOOKUP(AC16,'設定'!$D$7:$E$18,2,0)</f>
        <v>#N/A</v>
      </c>
      <c r="AF16" s="138" t="e">
        <f aca="true" t="shared" si="14" ref="AF16:AF56">AD16+AE16</f>
        <v>#N/A</v>
      </c>
      <c r="AG16" s="138" t="e">
        <f aca="true" t="shared" si="15" ref="AG16:AG56">AG15*(1+$E$9)+AF16*12</f>
        <v>#N/A</v>
      </c>
      <c r="AH16" s="138">
        <f>VLOOKUP($C16,'設定'!$G$7:$H$48,2,0)</f>
        <v>0</v>
      </c>
      <c r="AI16" s="138" t="e">
        <f>VLOOKUP($AC16,'設定'!$I$7:$J$18,2,0)</f>
        <v>#N/A</v>
      </c>
      <c r="AJ16" s="138" t="e">
        <f aca="true" t="shared" si="16" ref="AJ16:AJ56">AH16+AI16</f>
        <v>#N/A</v>
      </c>
      <c r="AK16" s="138" t="e">
        <f>AK15+AJ16*12</f>
        <v>#N/A</v>
      </c>
      <c r="AL16" s="138" t="e">
        <f aca="true" t="shared" si="17" ref="AL16:AL56">AG16+AK16</f>
        <v>#N/A</v>
      </c>
      <c r="AM16" s="62" t="e">
        <f aca="true" t="shared" si="18" ref="AM16:AM56">AG16+AK16*N16</f>
        <v>#N/A</v>
      </c>
      <c r="AN16" s="94" t="e">
        <f aca="true" t="shared" si="19" ref="AN16:AN56">AG16/AL16</f>
        <v>#N/A</v>
      </c>
      <c r="AO16" s="63"/>
      <c r="AP16" s="62"/>
      <c r="AQ16" s="97">
        <f aca="true" t="shared" si="20" ref="AQ16:AQ56">B16</f>
        <v>19</v>
      </c>
      <c r="AR16" s="64"/>
      <c r="AS16" s="65"/>
      <c r="AT16" s="59"/>
      <c r="AU16" s="147">
        <f aca="true" t="shared" si="21" ref="AU16:AU56">C16</f>
        <v>1</v>
      </c>
      <c r="AV16" s="148" t="e">
        <f aca="true" t="shared" si="22" ref="AV16:AV56">M16</f>
        <v>#N/A</v>
      </c>
      <c r="AW16" s="148" t="e">
        <f aca="true" t="shared" si="23" ref="AW16:AW56">H16</f>
        <v>#N/A</v>
      </c>
      <c r="AX16" s="148" t="e">
        <f aca="true" t="shared" si="24" ref="AX16:AX56">Z16</f>
        <v>#N/A</v>
      </c>
      <c r="AY16" s="148" t="e">
        <f aca="true" t="shared" si="25" ref="AY16:AY56">U16</f>
        <v>#N/A</v>
      </c>
      <c r="AZ16" s="148" t="e">
        <f aca="true" t="shared" si="26" ref="AZ16:AZ56">AL16</f>
        <v>#N/A</v>
      </c>
      <c r="BA16" s="149" t="e">
        <f aca="true" t="shared" si="27" ref="BA16:BA56">AG16</f>
        <v>#N/A</v>
      </c>
      <c r="BB16" s="150">
        <f aca="true" t="shared" si="28" ref="BB16:BB56">IF(AR16="",-10000,AR16)</f>
        <v>-10000</v>
      </c>
      <c r="BC16" s="150">
        <f t="shared" si="0"/>
        <v>-10000</v>
      </c>
      <c r="BD16" s="150"/>
      <c r="BE16" s="150"/>
      <c r="BF16" s="150"/>
      <c r="BG16" s="150"/>
      <c r="BH16" s="150"/>
    </row>
    <row r="17" spans="2:60" s="60" customFormat="1" ht="12">
      <c r="B17" s="81">
        <f t="shared" si="1"/>
        <v>20</v>
      </c>
      <c r="C17" s="82">
        <f t="shared" si="1"/>
        <v>2</v>
      </c>
      <c r="D17" s="183"/>
      <c r="E17" s="135">
        <f>VLOOKUP($C17,'設定'!$B$7:$C$48,2,0)</f>
        <v>0</v>
      </c>
      <c r="F17" s="136" t="e">
        <f>VLOOKUP(D17,'設定'!$D$7:$E$18,2,0)</f>
        <v>#N/A</v>
      </c>
      <c r="G17" s="138" t="e">
        <f t="shared" si="2"/>
        <v>#N/A</v>
      </c>
      <c r="H17" s="138" t="e">
        <f t="shared" si="3"/>
        <v>#N/A</v>
      </c>
      <c r="I17" s="138">
        <f>VLOOKUP($C17,'設定'!$G$7:$H$48,2,0)</f>
        <v>0</v>
      </c>
      <c r="J17" s="138" t="e">
        <f>VLOOKUP($D17,'設定'!$I$7:$J$18,2,0)</f>
        <v>#N/A</v>
      </c>
      <c r="K17" s="138" t="e">
        <f t="shared" si="4"/>
        <v>#N/A</v>
      </c>
      <c r="L17" s="138" t="e">
        <f aca="true" t="shared" si="29" ref="L17:L56">L16+K17*12</f>
        <v>#N/A</v>
      </c>
      <c r="M17" s="138" t="e">
        <f t="shared" si="5"/>
        <v>#N/A</v>
      </c>
      <c r="N17" s="185"/>
      <c r="O17" s="62" t="e">
        <f t="shared" si="6"/>
        <v>#N/A</v>
      </c>
      <c r="P17" s="94" t="e">
        <f t="shared" si="7"/>
        <v>#N/A</v>
      </c>
      <c r="Q17" s="183"/>
      <c r="R17" s="135">
        <f>VLOOKUP($C17,'設定'!$B$7:$C$48,2,0)</f>
        <v>0</v>
      </c>
      <c r="S17" s="136" t="e">
        <f>VLOOKUP(Q17,'設定'!$D$7:$E$18,2,0)</f>
        <v>#N/A</v>
      </c>
      <c r="T17" s="138" t="e">
        <f t="shared" si="8"/>
        <v>#N/A</v>
      </c>
      <c r="U17" s="138" t="e">
        <f t="shared" si="9"/>
        <v>#N/A</v>
      </c>
      <c r="V17" s="138">
        <f>VLOOKUP($C17,'設定'!$G$7:$H$48,2,0)</f>
        <v>0</v>
      </c>
      <c r="W17" s="138" t="e">
        <f>VLOOKUP($Q17,'設定'!$I$7:$J$18,2,0)</f>
        <v>#N/A</v>
      </c>
      <c r="X17" s="138" t="e">
        <f t="shared" si="10"/>
        <v>#N/A</v>
      </c>
      <c r="Y17" s="138" t="e">
        <f aca="true" t="shared" si="30" ref="Y17:Y56">Y16+X17*12</f>
        <v>#N/A</v>
      </c>
      <c r="Z17" s="138" t="e">
        <f t="shared" si="11"/>
        <v>#N/A</v>
      </c>
      <c r="AA17" s="62" t="e">
        <f t="shared" si="12"/>
        <v>#N/A</v>
      </c>
      <c r="AB17" s="94" t="e">
        <f t="shared" si="13"/>
        <v>#N/A</v>
      </c>
      <c r="AC17" s="183"/>
      <c r="AD17" s="135">
        <f>VLOOKUP($C17,'設定'!$B$7:$C$48,2,0)</f>
        <v>0</v>
      </c>
      <c r="AE17" s="136" t="e">
        <f>VLOOKUP(AC17,'設定'!$D$7:$E$18,2,0)</f>
        <v>#N/A</v>
      </c>
      <c r="AF17" s="138" t="e">
        <f t="shared" si="14"/>
        <v>#N/A</v>
      </c>
      <c r="AG17" s="138" t="e">
        <f t="shared" si="15"/>
        <v>#N/A</v>
      </c>
      <c r="AH17" s="138">
        <f>VLOOKUP($C17,'設定'!$G$7:$H$48,2,0)</f>
        <v>0</v>
      </c>
      <c r="AI17" s="138" t="e">
        <f>VLOOKUP($AC17,'設定'!$I$7:$J$18,2,0)</f>
        <v>#N/A</v>
      </c>
      <c r="AJ17" s="138" t="e">
        <f t="shared" si="16"/>
        <v>#N/A</v>
      </c>
      <c r="AK17" s="138" t="e">
        <f aca="true" t="shared" si="31" ref="AK17:AK56">AK16+AJ17*12</f>
        <v>#N/A</v>
      </c>
      <c r="AL17" s="138" t="e">
        <f t="shared" si="17"/>
        <v>#N/A</v>
      </c>
      <c r="AM17" s="62" t="e">
        <f t="shared" si="18"/>
        <v>#N/A</v>
      </c>
      <c r="AN17" s="94" t="e">
        <f t="shared" si="19"/>
        <v>#N/A</v>
      </c>
      <c r="AO17" s="63"/>
      <c r="AP17" s="62"/>
      <c r="AQ17" s="97">
        <f t="shared" si="20"/>
        <v>20</v>
      </c>
      <c r="AR17" s="64"/>
      <c r="AS17" s="65"/>
      <c r="AT17" s="59"/>
      <c r="AU17" s="147">
        <f t="shared" si="21"/>
        <v>2</v>
      </c>
      <c r="AV17" s="148" t="e">
        <f t="shared" si="22"/>
        <v>#N/A</v>
      </c>
      <c r="AW17" s="148" t="e">
        <f t="shared" si="23"/>
        <v>#N/A</v>
      </c>
      <c r="AX17" s="148" t="e">
        <f t="shared" si="24"/>
        <v>#N/A</v>
      </c>
      <c r="AY17" s="148" t="e">
        <f t="shared" si="25"/>
        <v>#N/A</v>
      </c>
      <c r="AZ17" s="148" t="e">
        <f t="shared" si="26"/>
        <v>#N/A</v>
      </c>
      <c r="BA17" s="149" t="e">
        <f t="shared" si="27"/>
        <v>#N/A</v>
      </c>
      <c r="BB17" s="150">
        <f t="shared" si="28"/>
        <v>-10000</v>
      </c>
      <c r="BC17" s="150">
        <f t="shared" si="0"/>
        <v>-10000</v>
      </c>
      <c r="BD17" s="150"/>
      <c r="BE17" s="150"/>
      <c r="BF17" s="150"/>
      <c r="BG17" s="150"/>
      <c r="BH17" s="150"/>
    </row>
    <row r="18" spans="2:60" s="60" customFormat="1" ht="12">
      <c r="B18" s="81">
        <f t="shared" si="1"/>
        <v>21</v>
      </c>
      <c r="C18" s="82">
        <f t="shared" si="1"/>
        <v>3</v>
      </c>
      <c r="D18" s="183"/>
      <c r="E18" s="135">
        <f>VLOOKUP($C18,'設定'!$B$7:$C$48,2,0)</f>
        <v>0</v>
      </c>
      <c r="F18" s="136" t="e">
        <f>VLOOKUP(D18,'設定'!$D$7:$E$18,2,0)</f>
        <v>#N/A</v>
      </c>
      <c r="G18" s="138" t="e">
        <f t="shared" si="2"/>
        <v>#N/A</v>
      </c>
      <c r="H18" s="138" t="e">
        <f t="shared" si="3"/>
        <v>#N/A</v>
      </c>
      <c r="I18" s="138">
        <f>VLOOKUP($C18,'設定'!$G$7:$H$48,2,0)</f>
        <v>0</v>
      </c>
      <c r="J18" s="138" t="e">
        <f>VLOOKUP($D18,'設定'!$I$7:$J$18,2,0)</f>
        <v>#N/A</v>
      </c>
      <c r="K18" s="138" t="e">
        <f t="shared" si="4"/>
        <v>#N/A</v>
      </c>
      <c r="L18" s="138" t="e">
        <f t="shared" si="29"/>
        <v>#N/A</v>
      </c>
      <c r="M18" s="138" t="e">
        <f t="shared" si="5"/>
        <v>#N/A</v>
      </c>
      <c r="N18" s="185"/>
      <c r="O18" s="62" t="e">
        <f t="shared" si="6"/>
        <v>#N/A</v>
      </c>
      <c r="P18" s="94" t="e">
        <f t="shared" si="7"/>
        <v>#N/A</v>
      </c>
      <c r="Q18" s="183"/>
      <c r="R18" s="135">
        <f>VLOOKUP($C18,'設定'!$B$7:$C$48,2,0)</f>
        <v>0</v>
      </c>
      <c r="S18" s="136" t="e">
        <f>VLOOKUP(Q18,'設定'!$D$7:$E$18,2,0)</f>
        <v>#N/A</v>
      </c>
      <c r="T18" s="138" t="e">
        <f t="shared" si="8"/>
        <v>#N/A</v>
      </c>
      <c r="U18" s="138" t="e">
        <f t="shared" si="9"/>
        <v>#N/A</v>
      </c>
      <c r="V18" s="138">
        <f>VLOOKUP($C18,'設定'!$G$7:$H$48,2,0)</f>
        <v>0</v>
      </c>
      <c r="W18" s="138" t="e">
        <f>VLOOKUP($Q18,'設定'!$I$7:$J$18,2,0)</f>
        <v>#N/A</v>
      </c>
      <c r="X18" s="138" t="e">
        <f t="shared" si="10"/>
        <v>#N/A</v>
      </c>
      <c r="Y18" s="138" t="e">
        <f t="shared" si="30"/>
        <v>#N/A</v>
      </c>
      <c r="Z18" s="138" t="e">
        <f t="shared" si="11"/>
        <v>#N/A</v>
      </c>
      <c r="AA18" s="62" t="e">
        <f t="shared" si="12"/>
        <v>#N/A</v>
      </c>
      <c r="AB18" s="94" t="e">
        <f t="shared" si="13"/>
        <v>#N/A</v>
      </c>
      <c r="AC18" s="183"/>
      <c r="AD18" s="135">
        <f>VLOOKUP($C18,'設定'!$B$7:$C$48,2,0)</f>
        <v>0</v>
      </c>
      <c r="AE18" s="136" t="e">
        <f>VLOOKUP(AC18,'設定'!$D$7:$E$18,2,0)</f>
        <v>#N/A</v>
      </c>
      <c r="AF18" s="138" t="e">
        <f t="shared" si="14"/>
        <v>#N/A</v>
      </c>
      <c r="AG18" s="138" t="e">
        <f t="shared" si="15"/>
        <v>#N/A</v>
      </c>
      <c r="AH18" s="138">
        <f>VLOOKUP($C18,'設定'!$G$7:$H$48,2,0)</f>
        <v>0</v>
      </c>
      <c r="AI18" s="138" t="e">
        <f>VLOOKUP($AC18,'設定'!$I$7:$J$18,2,0)</f>
        <v>#N/A</v>
      </c>
      <c r="AJ18" s="138" t="e">
        <f t="shared" si="16"/>
        <v>#N/A</v>
      </c>
      <c r="AK18" s="138" t="e">
        <f t="shared" si="31"/>
        <v>#N/A</v>
      </c>
      <c r="AL18" s="138" t="e">
        <f t="shared" si="17"/>
        <v>#N/A</v>
      </c>
      <c r="AM18" s="62" t="e">
        <f t="shared" si="18"/>
        <v>#N/A</v>
      </c>
      <c r="AN18" s="94" t="e">
        <f t="shared" si="19"/>
        <v>#N/A</v>
      </c>
      <c r="AO18" s="63"/>
      <c r="AP18" s="62"/>
      <c r="AQ18" s="97">
        <f t="shared" si="20"/>
        <v>21</v>
      </c>
      <c r="AR18" s="64"/>
      <c r="AS18" s="65"/>
      <c r="AT18" s="59"/>
      <c r="AU18" s="147">
        <f t="shared" si="21"/>
        <v>3</v>
      </c>
      <c r="AV18" s="148" t="e">
        <f t="shared" si="22"/>
        <v>#N/A</v>
      </c>
      <c r="AW18" s="148" t="e">
        <f t="shared" si="23"/>
        <v>#N/A</v>
      </c>
      <c r="AX18" s="148" t="e">
        <f t="shared" si="24"/>
        <v>#N/A</v>
      </c>
      <c r="AY18" s="148" t="e">
        <f t="shared" si="25"/>
        <v>#N/A</v>
      </c>
      <c r="AZ18" s="148" t="e">
        <f t="shared" si="26"/>
        <v>#N/A</v>
      </c>
      <c r="BA18" s="149" t="e">
        <f t="shared" si="27"/>
        <v>#N/A</v>
      </c>
      <c r="BB18" s="150">
        <f t="shared" si="28"/>
        <v>-10000</v>
      </c>
      <c r="BC18" s="150">
        <f t="shared" si="0"/>
        <v>-10000</v>
      </c>
      <c r="BD18" s="150"/>
      <c r="BE18" s="150"/>
      <c r="BF18" s="150"/>
      <c r="BG18" s="150"/>
      <c r="BH18" s="150"/>
    </row>
    <row r="19" spans="2:60" s="60" customFormat="1" ht="12">
      <c r="B19" s="81">
        <f t="shared" si="1"/>
        <v>22</v>
      </c>
      <c r="C19" s="82">
        <f t="shared" si="1"/>
        <v>4</v>
      </c>
      <c r="D19" s="183"/>
      <c r="E19" s="135">
        <f>VLOOKUP($C19,'設定'!$B$7:$C$48,2,0)</f>
        <v>0</v>
      </c>
      <c r="F19" s="136" t="e">
        <f>VLOOKUP(D19,'設定'!$D$7:$E$18,2,0)</f>
        <v>#N/A</v>
      </c>
      <c r="G19" s="138" t="e">
        <f t="shared" si="2"/>
        <v>#N/A</v>
      </c>
      <c r="H19" s="138" t="e">
        <f t="shared" si="3"/>
        <v>#N/A</v>
      </c>
      <c r="I19" s="138">
        <f>VLOOKUP($C19,'設定'!$G$7:$H$48,2,0)</f>
        <v>0</v>
      </c>
      <c r="J19" s="138" t="e">
        <f>VLOOKUP($D19,'設定'!$I$7:$J$18,2,0)</f>
        <v>#N/A</v>
      </c>
      <c r="K19" s="138" t="e">
        <f t="shared" si="4"/>
        <v>#N/A</v>
      </c>
      <c r="L19" s="138" t="e">
        <f t="shared" si="29"/>
        <v>#N/A</v>
      </c>
      <c r="M19" s="138" t="e">
        <f t="shared" si="5"/>
        <v>#N/A</v>
      </c>
      <c r="N19" s="185"/>
      <c r="O19" s="62" t="e">
        <f t="shared" si="6"/>
        <v>#N/A</v>
      </c>
      <c r="P19" s="94" t="e">
        <f t="shared" si="7"/>
        <v>#N/A</v>
      </c>
      <c r="Q19" s="183"/>
      <c r="R19" s="135">
        <f>VLOOKUP($C19,'設定'!$B$7:$C$48,2,0)</f>
        <v>0</v>
      </c>
      <c r="S19" s="136" t="e">
        <f>VLOOKUP(Q19,'設定'!$D$7:$E$18,2,0)</f>
        <v>#N/A</v>
      </c>
      <c r="T19" s="138" t="e">
        <f t="shared" si="8"/>
        <v>#N/A</v>
      </c>
      <c r="U19" s="138" t="e">
        <f t="shared" si="9"/>
        <v>#N/A</v>
      </c>
      <c r="V19" s="138">
        <f>VLOOKUP($C19,'設定'!$G$7:$H$48,2,0)</f>
        <v>0</v>
      </c>
      <c r="W19" s="138" t="e">
        <f>VLOOKUP($Q19,'設定'!$I$7:$J$18,2,0)</f>
        <v>#N/A</v>
      </c>
      <c r="X19" s="138" t="e">
        <f t="shared" si="10"/>
        <v>#N/A</v>
      </c>
      <c r="Y19" s="138" t="e">
        <f t="shared" si="30"/>
        <v>#N/A</v>
      </c>
      <c r="Z19" s="138" t="e">
        <f t="shared" si="11"/>
        <v>#N/A</v>
      </c>
      <c r="AA19" s="62" t="e">
        <f t="shared" si="12"/>
        <v>#N/A</v>
      </c>
      <c r="AB19" s="94" t="e">
        <f t="shared" si="13"/>
        <v>#N/A</v>
      </c>
      <c r="AC19" s="183"/>
      <c r="AD19" s="135">
        <f>VLOOKUP($C19,'設定'!$B$7:$C$48,2,0)</f>
        <v>0</v>
      </c>
      <c r="AE19" s="136" t="e">
        <f>VLOOKUP(AC19,'設定'!$D$7:$E$18,2,0)</f>
        <v>#N/A</v>
      </c>
      <c r="AF19" s="138" t="e">
        <f t="shared" si="14"/>
        <v>#N/A</v>
      </c>
      <c r="AG19" s="138" t="e">
        <f t="shared" si="15"/>
        <v>#N/A</v>
      </c>
      <c r="AH19" s="138">
        <f>VLOOKUP($C19,'設定'!$G$7:$H$48,2,0)</f>
        <v>0</v>
      </c>
      <c r="AI19" s="138" t="e">
        <f>VLOOKUP($AC19,'設定'!$I$7:$J$18,2,0)</f>
        <v>#N/A</v>
      </c>
      <c r="AJ19" s="138" t="e">
        <f t="shared" si="16"/>
        <v>#N/A</v>
      </c>
      <c r="AK19" s="138" t="e">
        <f t="shared" si="31"/>
        <v>#N/A</v>
      </c>
      <c r="AL19" s="138" t="e">
        <f t="shared" si="17"/>
        <v>#N/A</v>
      </c>
      <c r="AM19" s="62" t="e">
        <f t="shared" si="18"/>
        <v>#N/A</v>
      </c>
      <c r="AN19" s="94" t="e">
        <f t="shared" si="19"/>
        <v>#N/A</v>
      </c>
      <c r="AO19" s="63"/>
      <c r="AP19" s="62"/>
      <c r="AQ19" s="97">
        <f t="shared" si="20"/>
        <v>22</v>
      </c>
      <c r="AR19" s="64"/>
      <c r="AS19" s="65"/>
      <c r="AT19" s="59"/>
      <c r="AU19" s="147">
        <f t="shared" si="21"/>
        <v>4</v>
      </c>
      <c r="AV19" s="148" t="e">
        <f t="shared" si="22"/>
        <v>#N/A</v>
      </c>
      <c r="AW19" s="148" t="e">
        <f t="shared" si="23"/>
        <v>#N/A</v>
      </c>
      <c r="AX19" s="148" t="e">
        <f t="shared" si="24"/>
        <v>#N/A</v>
      </c>
      <c r="AY19" s="148" t="e">
        <f t="shared" si="25"/>
        <v>#N/A</v>
      </c>
      <c r="AZ19" s="148" t="e">
        <f t="shared" si="26"/>
        <v>#N/A</v>
      </c>
      <c r="BA19" s="149" t="e">
        <f t="shared" si="27"/>
        <v>#N/A</v>
      </c>
      <c r="BB19" s="150">
        <f t="shared" si="28"/>
        <v>-10000</v>
      </c>
      <c r="BC19" s="150">
        <f t="shared" si="0"/>
        <v>-10000</v>
      </c>
      <c r="BD19" s="150"/>
      <c r="BE19" s="150"/>
      <c r="BF19" s="150">
        <f>C19</f>
        <v>4</v>
      </c>
      <c r="BG19" s="150" t="e">
        <f>#REF!</f>
        <v>#REF!</v>
      </c>
      <c r="BH19" s="150"/>
    </row>
    <row r="20" spans="2:60" s="60" customFormat="1" ht="12">
      <c r="B20" s="81">
        <f t="shared" si="1"/>
        <v>23</v>
      </c>
      <c r="C20" s="82">
        <f t="shared" si="1"/>
        <v>5</v>
      </c>
      <c r="D20" s="183"/>
      <c r="E20" s="135">
        <f>VLOOKUP($C20,'設定'!$B$7:$C$48,2,0)</f>
        <v>0</v>
      </c>
      <c r="F20" s="136" t="e">
        <f>VLOOKUP(D20,'設定'!$D$7:$E$18,2,0)</f>
        <v>#N/A</v>
      </c>
      <c r="G20" s="138" t="e">
        <f t="shared" si="2"/>
        <v>#N/A</v>
      </c>
      <c r="H20" s="138" t="e">
        <f t="shared" si="3"/>
        <v>#N/A</v>
      </c>
      <c r="I20" s="138">
        <f>VLOOKUP($C20,'設定'!$G$7:$H$48,2,0)</f>
        <v>0</v>
      </c>
      <c r="J20" s="138" t="e">
        <f>VLOOKUP($D20,'設定'!$I$7:$J$18,2,0)</f>
        <v>#N/A</v>
      </c>
      <c r="K20" s="138" t="e">
        <f t="shared" si="4"/>
        <v>#N/A</v>
      </c>
      <c r="L20" s="138" t="e">
        <f t="shared" si="29"/>
        <v>#N/A</v>
      </c>
      <c r="M20" s="138" t="e">
        <f t="shared" si="5"/>
        <v>#N/A</v>
      </c>
      <c r="N20" s="185"/>
      <c r="O20" s="62" t="e">
        <f t="shared" si="6"/>
        <v>#N/A</v>
      </c>
      <c r="P20" s="94" t="e">
        <f t="shared" si="7"/>
        <v>#N/A</v>
      </c>
      <c r="Q20" s="183"/>
      <c r="R20" s="135">
        <f>VLOOKUP($C20,'設定'!$B$7:$C$48,2,0)</f>
        <v>0</v>
      </c>
      <c r="S20" s="136" t="e">
        <f>VLOOKUP(Q20,'設定'!$D$7:$E$18,2,0)</f>
        <v>#N/A</v>
      </c>
      <c r="T20" s="138" t="e">
        <f t="shared" si="8"/>
        <v>#N/A</v>
      </c>
      <c r="U20" s="138" t="e">
        <f t="shared" si="9"/>
        <v>#N/A</v>
      </c>
      <c r="V20" s="138">
        <f>VLOOKUP($C20,'設定'!$G$7:$H$48,2,0)</f>
        <v>0</v>
      </c>
      <c r="W20" s="138" t="e">
        <f>VLOOKUP($Q20,'設定'!$I$7:$J$18,2,0)</f>
        <v>#N/A</v>
      </c>
      <c r="X20" s="138" t="e">
        <f t="shared" si="10"/>
        <v>#N/A</v>
      </c>
      <c r="Y20" s="138" t="e">
        <f t="shared" si="30"/>
        <v>#N/A</v>
      </c>
      <c r="Z20" s="138" t="e">
        <f t="shared" si="11"/>
        <v>#N/A</v>
      </c>
      <c r="AA20" s="62" t="e">
        <f t="shared" si="12"/>
        <v>#N/A</v>
      </c>
      <c r="AB20" s="94" t="e">
        <f t="shared" si="13"/>
        <v>#N/A</v>
      </c>
      <c r="AC20" s="183"/>
      <c r="AD20" s="135">
        <f>VLOOKUP($C20,'設定'!$B$7:$C$48,2,0)</f>
        <v>0</v>
      </c>
      <c r="AE20" s="136" t="e">
        <f>VLOOKUP(AC20,'設定'!$D$7:$E$18,2,0)</f>
        <v>#N/A</v>
      </c>
      <c r="AF20" s="138" t="e">
        <f t="shared" si="14"/>
        <v>#N/A</v>
      </c>
      <c r="AG20" s="138" t="e">
        <f t="shared" si="15"/>
        <v>#N/A</v>
      </c>
      <c r="AH20" s="138">
        <f>VLOOKUP($C20,'設定'!$G$7:$H$48,2,0)</f>
        <v>0</v>
      </c>
      <c r="AI20" s="138" t="e">
        <f>VLOOKUP($AC20,'設定'!$I$7:$J$18,2,0)</f>
        <v>#N/A</v>
      </c>
      <c r="AJ20" s="138" t="e">
        <f t="shared" si="16"/>
        <v>#N/A</v>
      </c>
      <c r="AK20" s="138" t="e">
        <f t="shared" si="31"/>
        <v>#N/A</v>
      </c>
      <c r="AL20" s="138" t="e">
        <f t="shared" si="17"/>
        <v>#N/A</v>
      </c>
      <c r="AM20" s="62" t="e">
        <f t="shared" si="18"/>
        <v>#N/A</v>
      </c>
      <c r="AN20" s="94" t="e">
        <f t="shared" si="19"/>
        <v>#N/A</v>
      </c>
      <c r="AO20" s="63"/>
      <c r="AP20" s="62"/>
      <c r="AQ20" s="97">
        <f t="shared" si="20"/>
        <v>23</v>
      </c>
      <c r="AR20" s="64"/>
      <c r="AS20" s="65"/>
      <c r="AT20" s="59"/>
      <c r="AU20" s="147">
        <f t="shared" si="21"/>
        <v>5</v>
      </c>
      <c r="AV20" s="148" t="e">
        <f t="shared" si="22"/>
        <v>#N/A</v>
      </c>
      <c r="AW20" s="148" t="e">
        <f t="shared" si="23"/>
        <v>#N/A</v>
      </c>
      <c r="AX20" s="148" t="e">
        <f t="shared" si="24"/>
        <v>#N/A</v>
      </c>
      <c r="AY20" s="148" t="e">
        <f t="shared" si="25"/>
        <v>#N/A</v>
      </c>
      <c r="AZ20" s="148" t="e">
        <f t="shared" si="26"/>
        <v>#N/A</v>
      </c>
      <c r="BA20" s="149" t="e">
        <f t="shared" si="27"/>
        <v>#N/A</v>
      </c>
      <c r="BB20" s="150">
        <f t="shared" si="28"/>
        <v>-10000</v>
      </c>
      <c r="BC20" s="150">
        <f t="shared" si="0"/>
        <v>-10000</v>
      </c>
      <c r="BD20" s="150"/>
      <c r="BE20" s="150"/>
      <c r="BF20" s="150">
        <f aca="true" t="shared" si="32" ref="BF20:BF58">C20</f>
        <v>5</v>
      </c>
      <c r="BG20" s="150" t="e">
        <f>#REF!</f>
        <v>#REF!</v>
      </c>
      <c r="BH20" s="150"/>
    </row>
    <row r="21" spans="2:60" s="60" customFormat="1" ht="12">
      <c r="B21" s="81">
        <f t="shared" si="1"/>
        <v>24</v>
      </c>
      <c r="C21" s="82">
        <f t="shared" si="1"/>
        <v>6</v>
      </c>
      <c r="D21" s="183"/>
      <c r="E21" s="135">
        <f>VLOOKUP($C21,'設定'!$B$7:$C$48,2,0)</f>
        <v>0</v>
      </c>
      <c r="F21" s="136" t="e">
        <f>VLOOKUP(D21,'設定'!$D$7:$E$18,2,0)</f>
        <v>#N/A</v>
      </c>
      <c r="G21" s="138" t="e">
        <f t="shared" si="2"/>
        <v>#N/A</v>
      </c>
      <c r="H21" s="138" t="e">
        <f t="shared" si="3"/>
        <v>#N/A</v>
      </c>
      <c r="I21" s="138">
        <f>VLOOKUP($C21,'設定'!$G$7:$H$48,2,0)</f>
        <v>0</v>
      </c>
      <c r="J21" s="138" t="e">
        <f>VLOOKUP($D21,'設定'!$I$7:$J$18,2,0)</f>
        <v>#N/A</v>
      </c>
      <c r="K21" s="138" t="e">
        <f t="shared" si="4"/>
        <v>#N/A</v>
      </c>
      <c r="L21" s="138" t="e">
        <f t="shared" si="29"/>
        <v>#N/A</v>
      </c>
      <c r="M21" s="138" t="e">
        <f t="shared" si="5"/>
        <v>#N/A</v>
      </c>
      <c r="N21" s="185"/>
      <c r="O21" s="62" t="e">
        <f t="shared" si="6"/>
        <v>#N/A</v>
      </c>
      <c r="P21" s="94" t="e">
        <f t="shared" si="7"/>
        <v>#N/A</v>
      </c>
      <c r="Q21" s="183"/>
      <c r="R21" s="135">
        <f>VLOOKUP($C21,'設定'!$B$7:$C$48,2,0)</f>
        <v>0</v>
      </c>
      <c r="S21" s="136" t="e">
        <f>VLOOKUP(Q21,'設定'!$D$7:$E$18,2,0)</f>
        <v>#N/A</v>
      </c>
      <c r="T21" s="138" t="e">
        <f t="shared" si="8"/>
        <v>#N/A</v>
      </c>
      <c r="U21" s="138" t="e">
        <f t="shared" si="9"/>
        <v>#N/A</v>
      </c>
      <c r="V21" s="138">
        <f>VLOOKUP($C21,'設定'!$G$7:$H$48,2,0)</f>
        <v>0</v>
      </c>
      <c r="W21" s="138" t="e">
        <f>VLOOKUP($Q21,'設定'!$I$7:$J$18,2,0)</f>
        <v>#N/A</v>
      </c>
      <c r="X21" s="138" t="e">
        <f t="shared" si="10"/>
        <v>#N/A</v>
      </c>
      <c r="Y21" s="138" t="e">
        <f t="shared" si="30"/>
        <v>#N/A</v>
      </c>
      <c r="Z21" s="138" t="e">
        <f t="shared" si="11"/>
        <v>#N/A</v>
      </c>
      <c r="AA21" s="62" t="e">
        <f t="shared" si="12"/>
        <v>#N/A</v>
      </c>
      <c r="AB21" s="94" t="e">
        <f t="shared" si="13"/>
        <v>#N/A</v>
      </c>
      <c r="AC21" s="183"/>
      <c r="AD21" s="135">
        <f>VLOOKUP($C21,'設定'!$B$7:$C$48,2,0)</f>
        <v>0</v>
      </c>
      <c r="AE21" s="136" t="e">
        <f>VLOOKUP(AC21,'設定'!$D$7:$E$18,2,0)</f>
        <v>#N/A</v>
      </c>
      <c r="AF21" s="138" t="e">
        <f t="shared" si="14"/>
        <v>#N/A</v>
      </c>
      <c r="AG21" s="138" t="e">
        <f t="shared" si="15"/>
        <v>#N/A</v>
      </c>
      <c r="AH21" s="138">
        <f>VLOOKUP($C21,'設定'!$G$7:$H$48,2,0)</f>
        <v>0</v>
      </c>
      <c r="AI21" s="138" t="e">
        <f>VLOOKUP($AC21,'設定'!$I$7:$J$18,2,0)</f>
        <v>#N/A</v>
      </c>
      <c r="AJ21" s="138" t="e">
        <f t="shared" si="16"/>
        <v>#N/A</v>
      </c>
      <c r="AK21" s="138" t="e">
        <f t="shared" si="31"/>
        <v>#N/A</v>
      </c>
      <c r="AL21" s="138" t="e">
        <f t="shared" si="17"/>
        <v>#N/A</v>
      </c>
      <c r="AM21" s="62" t="e">
        <f t="shared" si="18"/>
        <v>#N/A</v>
      </c>
      <c r="AN21" s="94" t="e">
        <f t="shared" si="19"/>
        <v>#N/A</v>
      </c>
      <c r="AO21" s="63"/>
      <c r="AP21" s="62"/>
      <c r="AQ21" s="97">
        <f t="shared" si="20"/>
        <v>24</v>
      </c>
      <c r="AR21" s="64"/>
      <c r="AS21" s="65"/>
      <c r="AT21" s="59"/>
      <c r="AU21" s="147">
        <f t="shared" si="21"/>
        <v>6</v>
      </c>
      <c r="AV21" s="148" t="e">
        <f t="shared" si="22"/>
        <v>#N/A</v>
      </c>
      <c r="AW21" s="148" t="e">
        <f t="shared" si="23"/>
        <v>#N/A</v>
      </c>
      <c r="AX21" s="148" t="e">
        <f t="shared" si="24"/>
        <v>#N/A</v>
      </c>
      <c r="AY21" s="148" t="e">
        <f t="shared" si="25"/>
        <v>#N/A</v>
      </c>
      <c r="AZ21" s="148" t="e">
        <f t="shared" si="26"/>
        <v>#N/A</v>
      </c>
      <c r="BA21" s="149" t="e">
        <f t="shared" si="27"/>
        <v>#N/A</v>
      </c>
      <c r="BB21" s="150">
        <f t="shared" si="28"/>
        <v>-10000</v>
      </c>
      <c r="BC21" s="150">
        <f t="shared" si="0"/>
        <v>-10000</v>
      </c>
      <c r="BD21" s="150"/>
      <c r="BE21" s="150"/>
      <c r="BF21" s="150">
        <f t="shared" si="32"/>
        <v>6</v>
      </c>
      <c r="BG21" s="150" t="e">
        <f>#REF!</f>
        <v>#REF!</v>
      </c>
      <c r="BH21" s="150"/>
    </row>
    <row r="22" spans="2:60" s="60" customFormat="1" ht="12">
      <c r="B22" s="81">
        <f t="shared" si="1"/>
        <v>25</v>
      </c>
      <c r="C22" s="82">
        <f t="shared" si="1"/>
        <v>7</v>
      </c>
      <c r="D22" s="183"/>
      <c r="E22" s="135">
        <f>VLOOKUP($C22,'設定'!$B$7:$C$48,2,0)</f>
        <v>0</v>
      </c>
      <c r="F22" s="136" t="e">
        <f>VLOOKUP(D22,'設定'!$D$7:$E$18,2,0)</f>
        <v>#N/A</v>
      </c>
      <c r="G22" s="138" t="e">
        <f t="shared" si="2"/>
        <v>#N/A</v>
      </c>
      <c r="H22" s="138" t="e">
        <f t="shared" si="3"/>
        <v>#N/A</v>
      </c>
      <c r="I22" s="138">
        <f>VLOOKUP($C22,'設定'!$G$7:$H$48,2,0)</f>
        <v>0</v>
      </c>
      <c r="J22" s="138" t="e">
        <f>VLOOKUP($D22,'設定'!$I$7:$J$18,2,0)</f>
        <v>#N/A</v>
      </c>
      <c r="K22" s="138" t="e">
        <f t="shared" si="4"/>
        <v>#N/A</v>
      </c>
      <c r="L22" s="138" t="e">
        <f t="shared" si="29"/>
        <v>#N/A</v>
      </c>
      <c r="M22" s="138" t="e">
        <f t="shared" si="5"/>
        <v>#N/A</v>
      </c>
      <c r="N22" s="185"/>
      <c r="O22" s="62" t="e">
        <f t="shared" si="6"/>
        <v>#N/A</v>
      </c>
      <c r="P22" s="94" t="e">
        <f t="shared" si="7"/>
        <v>#N/A</v>
      </c>
      <c r="Q22" s="183"/>
      <c r="R22" s="135">
        <f>VLOOKUP($C22,'設定'!$B$7:$C$48,2,0)</f>
        <v>0</v>
      </c>
      <c r="S22" s="136" t="e">
        <f>VLOOKUP(Q22,'設定'!$D$7:$E$18,2,0)</f>
        <v>#N/A</v>
      </c>
      <c r="T22" s="138" t="e">
        <f t="shared" si="8"/>
        <v>#N/A</v>
      </c>
      <c r="U22" s="138" t="e">
        <f t="shared" si="9"/>
        <v>#N/A</v>
      </c>
      <c r="V22" s="138">
        <f>VLOOKUP($C22,'設定'!$G$7:$H$48,2,0)</f>
        <v>0</v>
      </c>
      <c r="W22" s="138" t="e">
        <f>VLOOKUP($Q22,'設定'!$I$7:$J$18,2,0)</f>
        <v>#N/A</v>
      </c>
      <c r="X22" s="138" t="e">
        <f t="shared" si="10"/>
        <v>#N/A</v>
      </c>
      <c r="Y22" s="138" t="e">
        <f t="shared" si="30"/>
        <v>#N/A</v>
      </c>
      <c r="Z22" s="138" t="e">
        <f t="shared" si="11"/>
        <v>#N/A</v>
      </c>
      <c r="AA22" s="62" t="e">
        <f t="shared" si="12"/>
        <v>#N/A</v>
      </c>
      <c r="AB22" s="94" t="e">
        <f t="shared" si="13"/>
        <v>#N/A</v>
      </c>
      <c r="AC22" s="183"/>
      <c r="AD22" s="135">
        <f>VLOOKUP($C22,'設定'!$B$7:$C$48,2,0)</f>
        <v>0</v>
      </c>
      <c r="AE22" s="136" t="e">
        <f>VLOOKUP(AC22,'設定'!$D$7:$E$18,2,0)</f>
        <v>#N/A</v>
      </c>
      <c r="AF22" s="138" t="e">
        <f t="shared" si="14"/>
        <v>#N/A</v>
      </c>
      <c r="AG22" s="138" t="e">
        <f t="shared" si="15"/>
        <v>#N/A</v>
      </c>
      <c r="AH22" s="138">
        <f>VLOOKUP($C22,'設定'!$G$7:$H$48,2,0)</f>
        <v>0</v>
      </c>
      <c r="AI22" s="138" t="e">
        <f>VLOOKUP($AC22,'設定'!$I$7:$J$18,2,0)</f>
        <v>#N/A</v>
      </c>
      <c r="AJ22" s="138" t="e">
        <f t="shared" si="16"/>
        <v>#N/A</v>
      </c>
      <c r="AK22" s="138" t="e">
        <f t="shared" si="31"/>
        <v>#N/A</v>
      </c>
      <c r="AL22" s="138" t="e">
        <f t="shared" si="17"/>
        <v>#N/A</v>
      </c>
      <c r="AM22" s="62" t="e">
        <f t="shared" si="18"/>
        <v>#N/A</v>
      </c>
      <c r="AN22" s="94" t="e">
        <f t="shared" si="19"/>
        <v>#N/A</v>
      </c>
      <c r="AO22" s="63"/>
      <c r="AP22" s="62"/>
      <c r="AQ22" s="97">
        <f t="shared" si="20"/>
        <v>25</v>
      </c>
      <c r="AR22" s="64"/>
      <c r="AS22" s="65"/>
      <c r="AT22" s="59"/>
      <c r="AU22" s="147">
        <f t="shared" si="21"/>
        <v>7</v>
      </c>
      <c r="AV22" s="148" t="e">
        <f t="shared" si="22"/>
        <v>#N/A</v>
      </c>
      <c r="AW22" s="148" t="e">
        <f t="shared" si="23"/>
        <v>#N/A</v>
      </c>
      <c r="AX22" s="148" t="e">
        <f t="shared" si="24"/>
        <v>#N/A</v>
      </c>
      <c r="AY22" s="148" t="e">
        <f t="shared" si="25"/>
        <v>#N/A</v>
      </c>
      <c r="AZ22" s="148" t="e">
        <f t="shared" si="26"/>
        <v>#N/A</v>
      </c>
      <c r="BA22" s="149" t="e">
        <f t="shared" si="27"/>
        <v>#N/A</v>
      </c>
      <c r="BB22" s="150">
        <f t="shared" si="28"/>
        <v>-10000</v>
      </c>
      <c r="BC22" s="150">
        <f t="shared" si="0"/>
        <v>-10000</v>
      </c>
      <c r="BD22" s="150"/>
      <c r="BE22" s="150"/>
      <c r="BF22" s="150">
        <f t="shared" si="32"/>
        <v>7</v>
      </c>
      <c r="BG22" s="150" t="e">
        <f>#REF!</f>
        <v>#REF!</v>
      </c>
      <c r="BH22" s="150"/>
    </row>
    <row r="23" spans="2:60" s="60" customFormat="1" ht="12">
      <c r="B23" s="81">
        <f t="shared" si="1"/>
        <v>26</v>
      </c>
      <c r="C23" s="82">
        <f t="shared" si="1"/>
        <v>8</v>
      </c>
      <c r="D23" s="183"/>
      <c r="E23" s="135">
        <f>VLOOKUP($C23,'設定'!$B$7:$C$48,2,0)</f>
        <v>0</v>
      </c>
      <c r="F23" s="136" t="e">
        <f>VLOOKUP(D23,'設定'!$D$7:$E$18,2,0)</f>
        <v>#N/A</v>
      </c>
      <c r="G23" s="138" t="e">
        <f t="shared" si="2"/>
        <v>#N/A</v>
      </c>
      <c r="H23" s="138" t="e">
        <f t="shared" si="3"/>
        <v>#N/A</v>
      </c>
      <c r="I23" s="138">
        <f>VLOOKUP($C23,'設定'!$G$7:$H$48,2,0)</f>
        <v>0</v>
      </c>
      <c r="J23" s="138" t="e">
        <f>VLOOKUP($D23,'設定'!$I$7:$J$18,2,0)</f>
        <v>#N/A</v>
      </c>
      <c r="K23" s="138" t="e">
        <f t="shared" si="4"/>
        <v>#N/A</v>
      </c>
      <c r="L23" s="138" t="e">
        <f t="shared" si="29"/>
        <v>#N/A</v>
      </c>
      <c r="M23" s="138" t="e">
        <f t="shared" si="5"/>
        <v>#N/A</v>
      </c>
      <c r="N23" s="185"/>
      <c r="O23" s="62" t="e">
        <f t="shared" si="6"/>
        <v>#N/A</v>
      </c>
      <c r="P23" s="94" t="e">
        <f t="shared" si="7"/>
        <v>#N/A</v>
      </c>
      <c r="Q23" s="183"/>
      <c r="R23" s="135">
        <f>VLOOKUP($C23,'設定'!$B$7:$C$48,2,0)</f>
        <v>0</v>
      </c>
      <c r="S23" s="136" t="e">
        <f>VLOOKUP(Q23,'設定'!$D$7:$E$18,2,0)</f>
        <v>#N/A</v>
      </c>
      <c r="T23" s="138" t="e">
        <f t="shared" si="8"/>
        <v>#N/A</v>
      </c>
      <c r="U23" s="138" t="e">
        <f t="shared" si="9"/>
        <v>#N/A</v>
      </c>
      <c r="V23" s="138">
        <f>VLOOKUP($C23,'設定'!$G$7:$H$48,2,0)</f>
        <v>0</v>
      </c>
      <c r="W23" s="138" t="e">
        <f>VLOOKUP($Q23,'設定'!$I$7:$J$18,2,0)</f>
        <v>#N/A</v>
      </c>
      <c r="X23" s="138" t="e">
        <f t="shared" si="10"/>
        <v>#N/A</v>
      </c>
      <c r="Y23" s="138" t="e">
        <f t="shared" si="30"/>
        <v>#N/A</v>
      </c>
      <c r="Z23" s="138" t="e">
        <f t="shared" si="11"/>
        <v>#N/A</v>
      </c>
      <c r="AA23" s="62" t="e">
        <f t="shared" si="12"/>
        <v>#N/A</v>
      </c>
      <c r="AB23" s="94" t="e">
        <f t="shared" si="13"/>
        <v>#N/A</v>
      </c>
      <c r="AC23" s="183"/>
      <c r="AD23" s="135">
        <f>VLOOKUP($C23,'設定'!$B$7:$C$48,2,0)</f>
        <v>0</v>
      </c>
      <c r="AE23" s="136" t="e">
        <f>VLOOKUP(AC23,'設定'!$D$7:$E$18,2,0)</f>
        <v>#N/A</v>
      </c>
      <c r="AF23" s="138" t="e">
        <f t="shared" si="14"/>
        <v>#N/A</v>
      </c>
      <c r="AG23" s="138" t="e">
        <f t="shared" si="15"/>
        <v>#N/A</v>
      </c>
      <c r="AH23" s="138">
        <f>VLOOKUP($C23,'設定'!$G$7:$H$48,2,0)</f>
        <v>0</v>
      </c>
      <c r="AI23" s="138" t="e">
        <f>VLOOKUP($AC23,'設定'!$I$7:$J$18,2,0)</f>
        <v>#N/A</v>
      </c>
      <c r="AJ23" s="138" t="e">
        <f t="shared" si="16"/>
        <v>#N/A</v>
      </c>
      <c r="AK23" s="138" t="e">
        <f t="shared" si="31"/>
        <v>#N/A</v>
      </c>
      <c r="AL23" s="138" t="e">
        <f t="shared" si="17"/>
        <v>#N/A</v>
      </c>
      <c r="AM23" s="62" t="e">
        <f t="shared" si="18"/>
        <v>#N/A</v>
      </c>
      <c r="AN23" s="94" t="e">
        <f t="shared" si="19"/>
        <v>#N/A</v>
      </c>
      <c r="AO23" s="63"/>
      <c r="AP23" s="62"/>
      <c r="AQ23" s="97">
        <f t="shared" si="20"/>
        <v>26</v>
      </c>
      <c r="AR23" s="64"/>
      <c r="AS23" s="65"/>
      <c r="AT23" s="59"/>
      <c r="AU23" s="147">
        <f t="shared" si="21"/>
        <v>8</v>
      </c>
      <c r="AV23" s="148" t="e">
        <f t="shared" si="22"/>
        <v>#N/A</v>
      </c>
      <c r="AW23" s="148" t="e">
        <f t="shared" si="23"/>
        <v>#N/A</v>
      </c>
      <c r="AX23" s="148" t="e">
        <f t="shared" si="24"/>
        <v>#N/A</v>
      </c>
      <c r="AY23" s="148" t="e">
        <f t="shared" si="25"/>
        <v>#N/A</v>
      </c>
      <c r="AZ23" s="148" t="e">
        <f t="shared" si="26"/>
        <v>#N/A</v>
      </c>
      <c r="BA23" s="149" t="e">
        <f t="shared" si="27"/>
        <v>#N/A</v>
      </c>
      <c r="BB23" s="150">
        <f t="shared" si="28"/>
        <v>-10000</v>
      </c>
      <c r="BC23" s="150">
        <f t="shared" si="0"/>
        <v>-10000</v>
      </c>
      <c r="BD23" s="150"/>
      <c r="BE23" s="150"/>
      <c r="BF23" s="150">
        <f t="shared" si="32"/>
        <v>8</v>
      </c>
      <c r="BG23" s="150" t="e">
        <f>#REF!</f>
        <v>#REF!</v>
      </c>
      <c r="BH23" s="150"/>
    </row>
    <row r="24" spans="2:60" s="60" customFormat="1" ht="12">
      <c r="B24" s="81">
        <f t="shared" si="1"/>
        <v>27</v>
      </c>
      <c r="C24" s="82">
        <f t="shared" si="1"/>
        <v>9</v>
      </c>
      <c r="D24" s="183"/>
      <c r="E24" s="135">
        <f>VLOOKUP($C24,'設定'!$B$7:$C$48,2,0)</f>
        <v>0</v>
      </c>
      <c r="F24" s="136" t="e">
        <f>VLOOKUP(D24,'設定'!$D$7:$E$18,2,0)</f>
        <v>#N/A</v>
      </c>
      <c r="G24" s="138" t="e">
        <f t="shared" si="2"/>
        <v>#N/A</v>
      </c>
      <c r="H24" s="138" t="e">
        <f t="shared" si="3"/>
        <v>#N/A</v>
      </c>
      <c r="I24" s="138">
        <f>VLOOKUP($C24,'設定'!$G$7:$H$48,2,0)</f>
        <v>0</v>
      </c>
      <c r="J24" s="138" t="e">
        <f>VLOOKUP($D24,'設定'!$I$7:$J$18,2,0)</f>
        <v>#N/A</v>
      </c>
      <c r="K24" s="138" t="e">
        <f t="shared" si="4"/>
        <v>#N/A</v>
      </c>
      <c r="L24" s="138" t="e">
        <f t="shared" si="29"/>
        <v>#N/A</v>
      </c>
      <c r="M24" s="138" t="e">
        <f t="shared" si="5"/>
        <v>#N/A</v>
      </c>
      <c r="N24" s="185"/>
      <c r="O24" s="62" t="e">
        <f t="shared" si="6"/>
        <v>#N/A</v>
      </c>
      <c r="P24" s="94" t="e">
        <f t="shared" si="7"/>
        <v>#N/A</v>
      </c>
      <c r="Q24" s="183"/>
      <c r="R24" s="135">
        <f>VLOOKUP($C24,'設定'!$B$7:$C$48,2,0)</f>
        <v>0</v>
      </c>
      <c r="S24" s="136" t="e">
        <f>VLOOKUP(Q24,'設定'!$D$7:$E$18,2,0)</f>
        <v>#N/A</v>
      </c>
      <c r="T24" s="138" t="e">
        <f t="shared" si="8"/>
        <v>#N/A</v>
      </c>
      <c r="U24" s="138" t="e">
        <f t="shared" si="9"/>
        <v>#N/A</v>
      </c>
      <c r="V24" s="138">
        <f>VLOOKUP($C24,'設定'!$G$7:$H$48,2,0)</f>
        <v>0</v>
      </c>
      <c r="W24" s="138" t="e">
        <f>VLOOKUP($Q24,'設定'!$I$7:$J$18,2,0)</f>
        <v>#N/A</v>
      </c>
      <c r="X24" s="138" t="e">
        <f t="shared" si="10"/>
        <v>#N/A</v>
      </c>
      <c r="Y24" s="138" t="e">
        <f t="shared" si="30"/>
        <v>#N/A</v>
      </c>
      <c r="Z24" s="138" t="e">
        <f t="shared" si="11"/>
        <v>#N/A</v>
      </c>
      <c r="AA24" s="62" t="e">
        <f t="shared" si="12"/>
        <v>#N/A</v>
      </c>
      <c r="AB24" s="94" t="e">
        <f t="shared" si="13"/>
        <v>#N/A</v>
      </c>
      <c r="AC24" s="183"/>
      <c r="AD24" s="135">
        <f>VLOOKUP($C24,'設定'!$B$7:$C$48,2,0)</f>
        <v>0</v>
      </c>
      <c r="AE24" s="136" t="e">
        <f>VLOOKUP(AC24,'設定'!$D$7:$E$18,2,0)</f>
        <v>#N/A</v>
      </c>
      <c r="AF24" s="138" t="e">
        <f t="shared" si="14"/>
        <v>#N/A</v>
      </c>
      <c r="AG24" s="138" t="e">
        <f t="shared" si="15"/>
        <v>#N/A</v>
      </c>
      <c r="AH24" s="138">
        <f>VLOOKUP($C24,'設定'!$G$7:$H$48,2,0)</f>
        <v>0</v>
      </c>
      <c r="AI24" s="138" t="e">
        <f>VLOOKUP($AC24,'設定'!$I$7:$J$18,2,0)</f>
        <v>#N/A</v>
      </c>
      <c r="AJ24" s="138" t="e">
        <f t="shared" si="16"/>
        <v>#N/A</v>
      </c>
      <c r="AK24" s="138" t="e">
        <f t="shared" si="31"/>
        <v>#N/A</v>
      </c>
      <c r="AL24" s="138" t="e">
        <f t="shared" si="17"/>
        <v>#N/A</v>
      </c>
      <c r="AM24" s="62" t="e">
        <f t="shared" si="18"/>
        <v>#N/A</v>
      </c>
      <c r="AN24" s="94" t="e">
        <f t="shared" si="19"/>
        <v>#N/A</v>
      </c>
      <c r="AO24" s="63"/>
      <c r="AP24" s="62"/>
      <c r="AQ24" s="97">
        <f t="shared" si="20"/>
        <v>27</v>
      </c>
      <c r="AR24" s="64"/>
      <c r="AS24" s="65"/>
      <c r="AT24" s="59"/>
      <c r="AU24" s="147">
        <f t="shared" si="21"/>
        <v>9</v>
      </c>
      <c r="AV24" s="148" t="e">
        <f t="shared" si="22"/>
        <v>#N/A</v>
      </c>
      <c r="AW24" s="148" t="e">
        <f t="shared" si="23"/>
        <v>#N/A</v>
      </c>
      <c r="AX24" s="148" t="e">
        <f t="shared" si="24"/>
        <v>#N/A</v>
      </c>
      <c r="AY24" s="148" t="e">
        <f t="shared" si="25"/>
        <v>#N/A</v>
      </c>
      <c r="AZ24" s="148" t="e">
        <f t="shared" si="26"/>
        <v>#N/A</v>
      </c>
      <c r="BA24" s="149" t="e">
        <f t="shared" si="27"/>
        <v>#N/A</v>
      </c>
      <c r="BB24" s="150">
        <f t="shared" si="28"/>
        <v>-10000</v>
      </c>
      <c r="BC24" s="150">
        <f t="shared" si="0"/>
        <v>-10000</v>
      </c>
      <c r="BD24" s="150"/>
      <c r="BE24" s="150"/>
      <c r="BF24" s="150">
        <f t="shared" si="32"/>
        <v>9</v>
      </c>
      <c r="BG24" s="150" t="e">
        <f>#REF!</f>
        <v>#REF!</v>
      </c>
      <c r="BH24" s="150"/>
    </row>
    <row r="25" spans="2:60" s="60" customFormat="1" ht="12">
      <c r="B25" s="81">
        <f t="shared" si="1"/>
        <v>28</v>
      </c>
      <c r="C25" s="82">
        <f t="shared" si="1"/>
        <v>10</v>
      </c>
      <c r="D25" s="183"/>
      <c r="E25" s="135">
        <f>VLOOKUP($C25,'設定'!$B$7:$C$48,2,0)</f>
        <v>0</v>
      </c>
      <c r="F25" s="136" t="e">
        <f>VLOOKUP(D25,'設定'!$D$7:$E$18,2,0)</f>
        <v>#N/A</v>
      </c>
      <c r="G25" s="138" t="e">
        <f t="shared" si="2"/>
        <v>#N/A</v>
      </c>
      <c r="H25" s="138" t="e">
        <f t="shared" si="3"/>
        <v>#N/A</v>
      </c>
      <c r="I25" s="138">
        <f>VLOOKUP($C25,'設定'!$G$7:$H$48,2,0)</f>
        <v>0</v>
      </c>
      <c r="J25" s="138" t="e">
        <f>VLOOKUP($D25,'設定'!$I$7:$J$18,2,0)</f>
        <v>#N/A</v>
      </c>
      <c r="K25" s="138" t="e">
        <f t="shared" si="4"/>
        <v>#N/A</v>
      </c>
      <c r="L25" s="138" t="e">
        <f t="shared" si="29"/>
        <v>#N/A</v>
      </c>
      <c r="M25" s="138" t="e">
        <f t="shared" si="5"/>
        <v>#N/A</v>
      </c>
      <c r="N25" s="185"/>
      <c r="O25" s="62" t="e">
        <f t="shared" si="6"/>
        <v>#N/A</v>
      </c>
      <c r="P25" s="94" t="e">
        <f t="shared" si="7"/>
        <v>#N/A</v>
      </c>
      <c r="Q25" s="183"/>
      <c r="R25" s="135">
        <f>VLOOKUP($C25,'設定'!$B$7:$C$48,2,0)</f>
        <v>0</v>
      </c>
      <c r="S25" s="136" t="e">
        <f>VLOOKUP(Q25,'設定'!$D$7:$E$18,2,0)</f>
        <v>#N/A</v>
      </c>
      <c r="T25" s="138" t="e">
        <f t="shared" si="8"/>
        <v>#N/A</v>
      </c>
      <c r="U25" s="138" t="e">
        <f t="shared" si="9"/>
        <v>#N/A</v>
      </c>
      <c r="V25" s="138">
        <f>VLOOKUP($C25,'設定'!$G$7:$H$48,2,0)</f>
        <v>0</v>
      </c>
      <c r="W25" s="138" t="e">
        <f>VLOOKUP($Q25,'設定'!$I$7:$J$18,2,0)</f>
        <v>#N/A</v>
      </c>
      <c r="X25" s="138" t="e">
        <f t="shared" si="10"/>
        <v>#N/A</v>
      </c>
      <c r="Y25" s="138" t="e">
        <f t="shared" si="30"/>
        <v>#N/A</v>
      </c>
      <c r="Z25" s="138" t="e">
        <f t="shared" si="11"/>
        <v>#N/A</v>
      </c>
      <c r="AA25" s="62" t="e">
        <f t="shared" si="12"/>
        <v>#N/A</v>
      </c>
      <c r="AB25" s="94" t="e">
        <f t="shared" si="13"/>
        <v>#N/A</v>
      </c>
      <c r="AC25" s="183"/>
      <c r="AD25" s="135">
        <f>VLOOKUP($C25,'設定'!$B$7:$C$48,2,0)</f>
        <v>0</v>
      </c>
      <c r="AE25" s="136" t="e">
        <f>VLOOKUP(AC25,'設定'!$D$7:$E$18,2,0)</f>
        <v>#N/A</v>
      </c>
      <c r="AF25" s="138" t="e">
        <f t="shared" si="14"/>
        <v>#N/A</v>
      </c>
      <c r="AG25" s="138" t="e">
        <f t="shared" si="15"/>
        <v>#N/A</v>
      </c>
      <c r="AH25" s="138">
        <f>VLOOKUP($C25,'設定'!$G$7:$H$48,2,0)</f>
        <v>0</v>
      </c>
      <c r="AI25" s="138" t="e">
        <f>VLOOKUP($AC25,'設定'!$I$7:$J$18,2,0)</f>
        <v>#N/A</v>
      </c>
      <c r="AJ25" s="138" t="e">
        <f t="shared" si="16"/>
        <v>#N/A</v>
      </c>
      <c r="AK25" s="138" t="e">
        <f t="shared" si="31"/>
        <v>#N/A</v>
      </c>
      <c r="AL25" s="138" t="e">
        <f t="shared" si="17"/>
        <v>#N/A</v>
      </c>
      <c r="AM25" s="62" t="e">
        <f t="shared" si="18"/>
        <v>#N/A</v>
      </c>
      <c r="AN25" s="94" t="e">
        <f t="shared" si="19"/>
        <v>#N/A</v>
      </c>
      <c r="AO25" s="63">
        <v>1161000</v>
      </c>
      <c r="AP25" s="62">
        <v>1415000</v>
      </c>
      <c r="AQ25" s="97">
        <f t="shared" si="20"/>
        <v>28</v>
      </c>
      <c r="AR25" s="64"/>
      <c r="AS25" s="65"/>
      <c r="AT25" s="59"/>
      <c r="AU25" s="147">
        <f t="shared" si="21"/>
        <v>10</v>
      </c>
      <c r="AV25" s="148" t="e">
        <f t="shared" si="22"/>
        <v>#N/A</v>
      </c>
      <c r="AW25" s="148" t="e">
        <f t="shared" si="23"/>
        <v>#N/A</v>
      </c>
      <c r="AX25" s="148" t="e">
        <f t="shared" si="24"/>
        <v>#N/A</v>
      </c>
      <c r="AY25" s="148" t="e">
        <f t="shared" si="25"/>
        <v>#N/A</v>
      </c>
      <c r="AZ25" s="148" t="e">
        <f t="shared" si="26"/>
        <v>#N/A</v>
      </c>
      <c r="BA25" s="149" t="e">
        <f t="shared" si="27"/>
        <v>#N/A</v>
      </c>
      <c r="BB25" s="150">
        <f t="shared" si="28"/>
        <v>-10000</v>
      </c>
      <c r="BC25" s="150">
        <f t="shared" si="0"/>
        <v>-10000</v>
      </c>
      <c r="BD25" s="150"/>
      <c r="BE25" s="150"/>
      <c r="BF25" s="150">
        <f t="shared" si="32"/>
        <v>10</v>
      </c>
      <c r="BG25" s="150" t="e">
        <f>#REF!</f>
        <v>#REF!</v>
      </c>
      <c r="BH25" s="150"/>
    </row>
    <row r="26" spans="2:60" s="60" customFormat="1" ht="12">
      <c r="B26" s="81">
        <f t="shared" si="1"/>
        <v>29</v>
      </c>
      <c r="C26" s="82">
        <f t="shared" si="1"/>
        <v>11</v>
      </c>
      <c r="D26" s="183"/>
      <c r="E26" s="135">
        <f>VLOOKUP($C26,'設定'!$B$7:$C$48,2,0)</f>
        <v>0</v>
      </c>
      <c r="F26" s="136" t="e">
        <f>VLOOKUP(D26,'設定'!$D$7:$E$18,2,0)</f>
        <v>#N/A</v>
      </c>
      <c r="G26" s="138" t="e">
        <f t="shared" si="2"/>
        <v>#N/A</v>
      </c>
      <c r="H26" s="138" t="e">
        <f t="shared" si="3"/>
        <v>#N/A</v>
      </c>
      <c r="I26" s="138">
        <f>VLOOKUP($C26,'設定'!$G$7:$H$48,2,0)</f>
        <v>0</v>
      </c>
      <c r="J26" s="138" t="e">
        <f>VLOOKUP($D26,'設定'!$I$7:$J$18,2,0)</f>
        <v>#N/A</v>
      </c>
      <c r="K26" s="138" t="e">
        <f t="shared" si="4"/>
        <v>#N/A</v>
      </c>
      <c r="L26" s="138" t="e">
        <f t="shared" si="29"/>
        <v>#N/A</v>
      </c>
      <c r="M26" s="138" t="e">
        <f t="shared" si="5"/>
        <v>#N/A</v>
      </c>
      <c r="N26" s="185"/>
      <c r="O26" s="62" t="e">
        <f t="shared" si="6"/>
        <v>#N/A</v>
      </c>
      <c r="P26" s="94" t="e">
        <f t="shared" si="7"/>
        <v>#N/A</v>
      </c>
      <c r="Q26" s="183"/>
      <c r="R26" s="135">
        <f>VLOOKUP($C26,'設定'!$B$7:$C$48,2,0)</f>
        <v>0</v>
      </c>
      <c r="S26" s="136" t="e">
        <f>VLOOKUP(Q26,'設定'!$D$7:$E$18,2,0)</f>
        <v>#N/A</v>
      </c>
      <c r="T26" s="138" t="e">
        <f t="shared" si="8"/>
        <v>#N/A</v>
      </c>
      <c r="U26" s="138" t="e">
        <f t="shared" si="9"/>
        <v>#N/A</v>
      </c>
      <c r="V26" s="138">
        <f>VLOOKUP($C26,'設定'!$G$7:$H$48,2,0)</f>
        <v>0</v>
      </c>
      <c r="W26" s="138" t="e">
        <f>VLOOKUP($Q26,'設定'!$I$7:$J$18,2,0)</f>
        <v>#N/A</v>
      </c>
      <c r="X26" s="138" t="e">
        <f t="shared" si="10"/>
        <v>#N/A</v>
      </c>
      <c r="Y26" s="138" t="e">
        <f t="shared" si="30"/>
        <v>#N/A</v>
      </c>
      <c r="Z26" s="138" t="e">
        <f t="shared" si="11"/>
        <v>#N/A</v>
      </c>
      <c r="AA26" s="62" t="e">
        <f t="shared" si="12"/>
        <v>#N/A</v>
      </c>
      <c r="AB26" s="94" t="e">
        <f t="shared" si="13"/>
        <v>#N/A</v>
      </c>
      <c r="AC26" s="183"/>
      <c r="AD26" s="135">
        <f>VLOOKUP($C26,'設定'!$B$7:$C$48,2,0)</f>
        <v>0</v>
      </c>
      <c r="AE26" s="136" t="e">
        <f>VLOOKUP(AC26,'設定'!$D$7:$E$18,2,0)</f>
        <v>#N/A</v>
      </c>
      <c r="AF26" s="138" t="e">
        <f t="shared" si="14"/>
        <v>#N/A</v>
      </c>
      <c r="AG26" s="138" t="e">
        <f t="shared" si="15"/>
        <v>#N/A</v>
      </c>
      <c r="AH26" s="138">
        <f>VLOOKUP($C26,'設定'!$G$7:$H$48,2,0)</f>
        <v>0</v>
      </c>
      <c r="AI26" s="138" t="e">
        <f>VLOOKUP($AC26,'設定'!$I$7:$J$18,2,0)</f>
        <v>#N/A</v>
      </c>
      <c r="AJ26" s="138" t="e">
        <f t="shared" si="16"/>
        <v>#N/A</v>
      </c>
      <c r="AK26" s="138" t="e">
        <f t="shared" si="31"/>
        <v>#N/A</v>
      </c>
      <c r="AL26" s="138" t="e">
        <f t="shared" si="17"/>
        <v>#N/A</v>
      </c>
      <c r="AM26" s="62" t="e">
        <f t="shared" si="18"/>
        <v>#N/A</v>
      </c>
      <c r="AN26" s="94" t="e">
        <f t="shared" si="19"/>
        <v>#N/A</v>
      </c>
      <c r="AO26" s="63">
        <f>AO25+($AO$35-$AO$25)/10</f>
        <v>1403500</v>
      </c>
      <c r="AP26" s="62">
        <f>AP25+($AP$35-$AP$25)/10</f>
        <v>1714800</v>
      </c>
      <c r="AQ26" s="97">
        <f t="shared" si="20"/>
        <v>29</v>
      </c>
      <c r="AR26" s="64"/>
      <c r="AS26" s="65"/>
      <c r="AT26" s="59"/>
      <c r="AU26" s="147">
        <f t="shared" si="21"/>
        <v>11</v>
      </c>
      <c r="AV26" s="148" t="e">
        <f t="shared" si="22"/>
        <v>#N/A</v>
      </c>
      <c r="AW26" s="148" t="e">
        <f t="shared" si="23"/>
        <v>#N/A</v>
      </c>
      <c r="AX26" s="148" t="e">
        <f t="shared" si="24"/>
        <v>#N/A</v>
      </c>
      <c r="AY26" s="148" t="e">
        <f t="shared" si="25"/>
        <v>#N/A</v>
      </c>
      <c r="AZ26" s="148" t="e">
        <f t="shared" si="26"/>
        <v>#N/A</v>
      </c>
      <c r="BA26" s="149" t="e">
        <f t="shared" si="27"/>
        <v>#N/A</v>
      </c>
      <c r="BB26" s="150">
        <f t="shared" si="28"/>
        <v>-10000</v>
      </c>
      <c r="BC26" s="150">
        <f t="shared" si="0"/>
        <v>-10000</v>
      </c>
      <c r="BD26" s="150"/>
      <c r="BE26" s="150"/>
      <c r="BF26" s="150">
        <f t="shared" si="32"/>
        <v>11</v>
      </c>
      <c r="BG26" s="150" t="e">
        <f>#REF!</f>
        <v>#REF!</v>
      </c>
      <c r="BH26" s="150"/>
    </row>
    <row r="27" spans="2:60" s="60" customFormat="1" ht="12">
      <c r="B27" s="81">
        <f t="shared" si="1"/>
        <v>30</v>
      </c>
      <c r="C27" s="82">
        <f t="shared" si="1"/>
        <v>12</v>
      </c>
      <c r="D27" s="183"/>
      <c r="E27" s="135">
        <f>VLOOKUP($C27,'設定'!$B$7:$C$48,2,0)</f>
        <v>0</v>
      </c>
      <c r="F27" s="136" t="e">
        <f>VLOOKUP(D27,'設定'!$D$7:$E$18,2,0)</f>
        <v>#N/A</v>
      </c>
      <c r="G27" s="138" t="e">
        <f t="shared" si="2"/>
        <v>#N/A</v>
      </c>
      <c r="H27" s="138" t="e">
        <f t="shared" si="3"/>
        <v>#N/A</v>
      </c>
      <c r="I27" s="138">
        <f>VLOOKUP($C27,'設定'!$G$7:$H$48,2,0)</f>
        <v>0</v>
      </c>
      <c r="J27" s="138" t="e">
        <f>VLOOKUP($D27,'設定'!$I$7:$J$18,2,0)</f>
        <v>#N/A</v>
      </c>
      <c r="K27" s="138" t="e">
        <f t="shared" si="4"/>
        <v>#N/A</v>
      </c>
      <c r="L27" s="138" t="e">
        <f t="shared" si="29"/>
        <v>#N/A</v>
      </c>
      <c r="M27" s="138" t="e">
        <f t="shared" si="5"/>
        <v>#N/A</v>
      </c>
      <c r="N27" s="185"/>
      <c r="O27" s="62" t="e">
        <f t="shared" si="6"/>
        <v>#N/A</v>
      </c>
      <c r="P27" s="94" t="e">
        <f t="shared" si="7"/>
        <v>#N/A</v>
      </c>
      <c r="Q27" s="183"/>
      <c r="R27" s="135">
        <f>VLOOKUP($C27,'設定'!$B$7:$C$48,2,0)</f>
        <v>0</v>
      </c>
      <c r="S27" s="136" t="e">
        <f>VLOOKUP(Q27,'設定'!$D$7:$E$18,2,0)</f>
        <v>#N/A</v>
      </c>
      <c r="T27" s="138" t="e">
        <f t="shared" si="8"/>
        <v>#N/A</v>
      </c>
      <c r="U27" s="138" t="e">
        <f t="shared" si="9"/>
        <v>#N/A</v>
      </c>
      <c r="V27" s="138">
        <f>VLOOKUP($C27,'設定'!$G$7:$H$48,2,0)</f>
        <v>0</v>
      </c>
      <c r="W27" s="138" t="e">
        <f>VLOOKUP($Q27,'設定'!$I$7:$J$18,2,0)</f>
        <v>#N/A</v>
      </c>
      <c r="X27" s="138" t="e">
        <f t="shared" si="10"/>
        <v>#N/A</v>
      </c>
      <c r="Y27" s="138" t="e">
        <f t="shared" si="30"/>
        <v>#N/A</v>
      </c>
      <c r="Z27" s="138" t="e">
        <f t="shared" si="11"/>
        <v>#N/A</v>
      </c>
      <c r="AA27" s="62" t="e">
        <f t="shared" si="12"/>
        <v>#N/A</v>
      </c>
      <c r="AB27" s="94" t="e">
        <f t="shared" si="13"/>
        <v>#N/A</v>
      </c>
      <c r="AC27" s="183"/>
      <c r="AD27" s="135">
        <f>VLOOKUP($C27,'設定'!$B$7:$C$48,2,0)</f>
        <v>0</v>
      </c>
      <c r="AE27" s="136" t="e">
        <f>VLOOKUP(AC27,'設定'!$D$7:$E$18,2,0)</f>
        <v>#N/A</v>
      </c>
      <c r="AF27" s="138" t="e">
        <f t="shared" si="14"/>
        <v>#N/A</v>
      </c>
      <c r="AG27" s="138" t="e">
        <f t="shared" si="15"/>
        <v>#N/A</v>
      </c>
      <c r="AH27" s="138">
        <f>VLOOKUP($C27,'設定'!$G$7:$H$48,2,0)</f>
        <v>0</v>
      </c>
      <c r="AI27" s="138" t="e">
        <f>VLOOKUP($AC27,'設定'!$I$7:$J$18,2,0)</f>
        <v>#N/A</v>
      </c>
      <c r="AJ27" s="138" t="e">
        <f t="shared" si="16"/>
        <v>#N/A</v>
      </c>
      <c r="AK27" s="138" t="e">
        <f t="shared" si="31"/>
        <v>#N/A</v>
      </c>
      <c r="AL27" s="138" t="e">
        <f t="shared" si="17"/>
        <v>#N/A</v>
      </c>
      <c r="AM27" s="62" t="e">
        <f t="shared" si="18"/>
        <v>#N/A</v>
      </c>
      <c r="AN27" s="94" t="e">
        <f t="shared" si="19"/>
        <v>#N/A</v>
      </c>
      <c r="AO27" s="63">
        <f aca="true" t="shared" si="33" ref="AO27:AO34">AO26+($AO$35-$AO$25)/10</f>
        <v>1646000</v>
      </c>
      <c r="AP27" s="62">
        <f aca="true" t="shared" si="34" ref="AP27:AP34">AP26+($AP$35-$AP$25)/10</f>
        <v>2014600</v>
      </c>
      <c r="AQ27" s="97">
        <f t="shared" si="20"/>
        <v>30</v>
      </c>
      <c r="AR27" s="64"/>
      <c r="AS27" s="65"/>
      <c r="AT27" s="59"/>
      <c r="AU27" s="147">
        <f t="shared" si="21"/>
        <v>12</v>
      </c>
      <c r="AV27" s="148" t="e">
        <f t="shared" si="22"/>
        <v>#N/A</v>
      </c>
      <c r="AW27" s="148" t="e">
        <f t="shared" si="23"/>
        <v>#N/A</v>
      </c>
      <c r="AX27" s="148" t="e">
        <f t="shared" si="24"/>
        <v>#N/A</v>
      </c>
      <c r="AY27" s="148" t="e">
        <f t="shared" si="25"/>
        <v>#N/A</v>
      </c>
      <c r="AZ27" s="148" t="e">
        <f t="shared" si="26"/>
        <v>#N/A</v>
      </c>
      <c r="BA27" s="149" t="e">
        <f t="shared" si="27"/>
        <v>#N/A</v>
      </c>
      <c r="BB27" s="150">
        <f t="shared" si="28"/>
        <v>-10000</v>
      </c>
      <c r="BC27" s="150">
        <f t="shared" si="0"/>
        <v>-10000</v>
      </c>
      <c r="BD27" s="150"/>
      <c r="BE27" s="150"/>
      <c r="BF27" s="150">
        <f t="shared" si="32"/>
        <v>12</v>
      </c>
      <c r="BG27" s="150" t="e">
        <f>#REF!</f>
        <v>#REF!</v>
      </c>
      <c r="BH27" s="150"/>
    </row>
    <row r="28" spans="2:60" s="60" customFormat="1" ht="12">
      <c r="B28" s="81">
        <f t="shared" si="1"/>
        <v>31</v>
      </c>
      <c r="C28" s="82">
        <f t="shared" si="1"/>
        <v>13</v>
      </c>
      <c r="D28" s="183"/>
      <c r="E28" s="135">
        <f>VLOOKUP($C28,'設定'!$B$7:$C$48,2,0)</f>
        <v>0</v>
      </c>
      <c r="F28" s="136" t="e">
        <f>VLOOKUP(D28,'設定'!$D$7:$E$18,2,0)</f>
        <v>#N/A</v>
      </c>
      <c r="G28" s="138" t="e">
        <f t="shared" si="2"/>
        <v>#N/A</v>
      </c>
      <c r="H28" s="138" t="e">
        <f t="shared" si="3"/>
        <v>#N/A</v>
      </c>
      <c r="I28" s="138">
        <f>VLOOKUP($C28,'設定'!$G$7:$H$48,2,0)</f>
        <v>0</v>
      </c>
      <c r="J28" s="138" t="e">
        <f>VLOOKUP($D28,'設定'!$I$7:$J$18,2,0)</f>
        <v>#N/A</v>
      </c>
      <c r="K28" s="138" t="e">
        <f t="shared" si="4"/>
        <v>#N/A</v>
      </c>
      <c r="L28" s="138" t="e">
        <f t="shared" si="29"/>
        <v>#N/A</v>
      </c>
      <c r="M28" s="138" t="e">
        <f t="shared" si="5"/>
        <v>#N/A</v>
      </c>
      <c r="N28" s="185"/>
      <c r="O28" s="62" t="e">
        <f t="shared" si="6"/>
        <v>#N/A</v>
      </c>
      <c r="P28" s="94" t="e">
        <f t="shared" si="7"/>
        <v>#N/A</v>
      </c>
      <c r="Q28" s="183"/>
      <c r="R28" s="135">
        <f>VLOOKUP($C28,'設定'!$B$7:$C$48,2,0)</f>
        <v>0</v>
      </c>
      <c r="S28" s="136" t="e">
        <f>VLOOKUP(Q28,'設定'!$D$7:$E$18,2,0)</f>
        <v>#N/A</v>
      </c>
      <c r="T28" s="138" t="e">
        <f t="shared" si="8"/>
        <v>#N/A</v>
      </c>
      <c r="U28" s="138" t="e">
        <f t="shared" si="9"/>
        <v>#N/A</v>
      </c>
      <c r="V28" s="138">
        <f>VLOOKUP($C28,'設定'!$G$7:$H$48,2,0)</f>
        <v>0</v>
      </c>
      <c r="W28" s="138" t="e">
        <f>VLOOKUP($Q28,'設定'!$I$7:$J$18,2,0)</f>
        <v>#N/A</v>
      </c>
      <c r="X28" s="138" t="e">
        <f t="shared" si="10"/>
        <v>#N/A</v>
      </c>
      <c r="Y28" s="138" t="e">
        <f t="shared" si="30"/>
        <v>#N/A</v>
      </c>
      <c r="Z28" s="138" t="e">
        <f t="shared" si="11"/>
        <v>#N/A</v>
      </c>
      <c r="AA28" s="62" t="e">
        <f t="shared" si="12"/>
        <v>#N/A</v>
      </c>
      <c r="AB28" s="94" t="e">
        <f t="shared" si="13"/>
        <v>#N/A</v>
      </c>
      <c r="AC28" s="183"/>
      <c r="AD28" s="135">
        <f>VLOOKUP($C28,'設定'!$B$7:$C$48,2,0)</f>
        <v>0</v>
      </c>
      <c r="AE28" s="136" t="e">
        <f>VLOOKUP(AC28,'設定'!$D$7:$E$18,2,0)</f>
        <v>#N/A</v>
      </c>
      <c r="AF28" s="138" t="e">
        <f t="shared" si="14"/>
        <v>#N/A</v>
      </c>
      <c r="AG28" s="138" t="e">
        <f t="shared" si="15"/>
        <v>#N/A</v>
      </c>
      <c r="AH28" s="138">
        <f>VLOOKUP($C28,'設定'!$G$7:$H$48,2,0)</f>
        <v>0</v>
      </c>
      <c r="AI28" s="138" t="e">
        <f>VLOOKUP($AC28,'設定'!$I$7:$J$18,2,0)</f>
        <v>#N/A</v>
      </c>
      <c r="AJ28" s="138" t="e">
        <f t="shared" si="16"/>
        <v>#N/A</v>
      </c>
      <c r="AK28" s="138" t="e">
        <f t="shared" si="31"/>
        <v>#N/A</v>
      </c>
      <c r="AL28" s="138" t="e">
        <f t="shared" si="17"/>
        <v>#N/A</v>
      </c>
      <c r="AM28" s="62" t="e">
        <f t="shared" si="18"/>
        <v>#N/A</v>
      </c>
      <c r="AN28" s="94" t="e">
        <f t="shared" si="19"/>
        <v>#N/A</v>
      </c>
      <c r="AO28" s="63">
        <f t="shared" si="33"/>
        <v>1888500</v>
      </c>
      <c r="AP28" s="62">
        <f t="shared" si="34"/>
        <v>2314400</v>
      </c>
      <c r="AQ28" s="97">
        <f t="shared" si="20"/>
        <v>31</v>
      </c>
      <c r="AR28" s="64"/>
      <c r="AS28" s="65"/>
      <c r="AT28" s="59"/>
      <c r="AU28" s="147">
        <f t="shared" si="21"/>
        <v>13</v>
      </c>
      <c r="AV28" s="148" t="e">
        <f t="shared" si="22"/>
        <v>#N/A</v>
      </c>
      <c r="AW28" s="148" t="e">
        <f t="shared" si="23"/>
        <v>#N/A</v>
      </c>
      <c r="AX28" s="148" t="e">
        <f t="shared" si="24"/>
        <v>#N/A</v>
      </c>
      <c r="AY28" s="148" t="e">
        <f t="shared" si="25"/>
        <v>#N/A</v>
      </c>
      <c r="AZ28" s="148" t="e">
        <f t="shared" si="26"/>
        <v>#N/A</v>
      </c>
      <c r="BA28" s="149" t="e">
        <f t="shared" si="27"/>
        <v>#N/A</v>
      </c>
      <c r="BB28" s="150">
        <f t="shared" si="28"/>
        <v>-10000</v>
      </c>
      <c r="BC28" s="150">
        <f t="shared" si="0"/>
        <v>-10000</v>
      </c>
      <c r="BD28" s="150"/>
      <c r="BE28" s="150"/>
      <c r="BF28" s="150">
        <f t="shared" si="32"/>
        <v>13</v>
      </c>
      <c r="BG28" s="150" t="e">
        <f>#REF!</f>
        <v>#REF!</v>
      </c>
      <c r="BH28" s="150"/>
    </row>
    <row r="29" spans="2:60" s="60" customFormat="1" ht="12">
      <c r="B29" s="81">
        <f t="shared" si="1"/>
        <v>32</v>
      </c>
      <c r="C29" s="82">
        <f t="shared" si="1"/>
        <v>14</v>
      </c>
      <c r="D29" s="183"/>
      <c r="E29" s="135">
        <f>VLOOKUP($C29,'設定'!$B$7:$C$48,2,0)</f>
        <v>0</v>
      </c>
      <c r="F29" s="136" t="e">
        <f>VLOOKUP(D29,'設定'!$D$7:$E$18,2,0)</f>
        <v>#N/A</v>
      </c>
      <c r="G29" s="138" t="e">
        <f t="shared" si="2"/>
        <v>#N/A</v>
      </c>
      <c r="H29" s="138" t="e">
        <f t="shared" si="3"/>
        <v>#N/A</v>
      </c>
      <c r="I29" s="138">
        <f>VLOOKUP($C29,'設定'!$G$7:$H$48,2,0)</f>
        <v>0</v>
      </c>
      <c r="J29" s="138" t="e">
        <f>VLOOKUP($D29,'設定'!$I$7:$J$18,2,0)</f>
        <v>#N/A</v>
      </c>
      <c r="K29" s="138" t="e">
        <f t="shared" si="4"/>
        <v>#N/A</v>
      </c>
      <c r="L29" s="138" t="e">
        <f t="shared" si="29"/>
        <v>#N/A</v>
      </c>
      <c r="M29" s="138" t="e">
        <f t="shared" si="5"/>
        <v>#N/A</v>
      </c>
      <c r="N29" s="185"/>
      <c r="O29" s="62" t="e">
        <f t="shared" si="6"/>
        <v>#N/A</v>
      </c>
      <c r="P29" s="94" t="e">
        <f t="shared" si="7"/>
        <v>#N/A</v>
      </c>
      <c r="Q29" s="183"/>
      <c r="R29" s="135">
        <f>VLOOKUP($C29,'設定'!$B$7:$C$48,2,0)</f>
        <v>0</v>
      </c>
      <c r="S29" s="136" t="e">
        <f>VLOOKUP(Q29,'設定'!$D$7:$E$18,2,0)</f>
        <v>#N/A</v>
      </c>
      <c r="T29" s="138" t="e">
        <f t="shared" si="8"/>
        <v>#N/A</v>
      </c>
      <c r="U29" s="138" t="e">
        <f t="shared" si="9"/>
        <v>#N/A</v>
      </c>
      <c r="V29" s="138">
        <f>VLOOKUP($C29,'設定'!$G$7:$H$48,2,0)</f>
        <v>0</v>
      </c>
      <c r="W29" s="138" t="e">
        <f>VLOOKUP($Q29,'設定'!$I$7:$J$18,2,0)</f>
        <v>#N/A</v>
      </c>
      <c r="X29" s="138" t="e">
        <f t="shared" si="10"/>
        <v>#N/A</v>
      </c>
      <c r="Y29" s="138" t="e">
        <f t="shared" si="30"/>
        <v>#N/A</v>
      </c>
      <c r="Z29" s="138" t="e">
        <f t="shared" si="11"/>
        <v>#N/A</v>
      </c>
      <c r="AA29" s="62" t="e">
        <f t="shared" si="12"/>
        <v>#N/A</v>
      </c>
      <c r="AB29" s="94" t="e">
        <f t="shared" si="13"/>
        <v>#N/A</v>
      </c>
      <c r="AC29" s="183"/>
      <c r="AD29" s="135">
        <f>VLOOKUP($C29,'設定'!$B$7:$C$48,2,0)</f>
        <v>0</v>
      </c>
      <c r="AE29" s="136" t="e">
        <f>VLOOKUP(AC29,'設定'!$D$7:$E$18,2,0)</f>
        <v>#N/A</v>
      </c>
      <c r="AF29" s="138" t="e">
        <f t="shared" si="14"/>
        <v>#N/A</v>
      </c>
      <c r="AG29" s="138" t="e">
        <f t="shared" si="15"/>
        <v>#N/A</v>
      </c>
      <c r="AH29" s="138">
        <f>VLOOKUP($C29,'設定'!$G$7:$H$48,2,0)</f>
        <v>0</v>
      </c>
      <c r="AI29" s="138" t="e">
        <f>VLOOKUP($AC29,'設定'!$I$7:$J$18,2,0)</f>
        <v>#N/A</v>
      </c>
      <c r="AJ29" s="138" t="e">
        <f t="shared" si="16"/>
        <v>#N/A</v>
      </c>
      <c r="AK29" s="138" t="e">
        <f t="shared" si="31"/>
        <v>#N/A</v>
      </c>
      <c r="AL29" s="138" t="e">
        <f t="shared" si="17"/>
        <v>#N/A</v>
      </c>
      <c r="AM29" s="62" t="e">
        <f t="shared" si="18"/>
        <v>#N/A</v>
      </c>
      <c r="AN29" s="94" t="e">
        <f t="shared" si="19"/>
        <v>#N/A</v>
      </c>
      <c r="AO29" s="63">
        <f t="shared" si="33"/>
        <v>2131000</v>
      </c>
      <c r="AP29" s="62">
        <f t="shared" si="34"/>
        <v>2614200</v>
      </c>
      <c r="AQ29" s="97">
        <f t="shared" si="20"/>
        <v>32</v>
      </c>
      <c r="AR29" s="64">
        <v>1540000</v>
      </c>
      <c r="AS29" s="65">
        <v>1781000</v>
      </c>
      <c r="AT29" s="59"/>
      <c r="AU29" s="147">
        <f t="shared" si="21"/>
        <v>14</v>
      </c>
      <c r="AV29" s="148" t="e">
        <f t="shared" si="22"/>
        <v>#N/A</v>
      </c>
      <c r="AW29" s="148" t="e">
        <f t="shared" si="23"/>
        <v>#N/A</v>
      </c>
      <c r="AX29" s="148" t="e">
        <f t="shared" si="24"/>
        <v>#N/A</v>
      </c>
      <c r="AY29" s="148" t="e">
        <f t="shared" si="25"/>
        <v>#N/A</v>
      </c>
      <c r="AZ29" s="148" t="e">
        <f t="shared" si="26"/>
        <v>#N/A</v>
      </c>
      <c r="BA29" s="149" t="e">
        <f t="shared" si="27"/>
        <v>#N/A</v>
      </c>
      <c r="BB29" s="150">
        <f t="shared" si="28"/>
        <v>1540000</v>
      </c>
      <c r="BC29" s="150">
        <f t="shared" si="0"/>
        <v>1781000</v>
      </c>
      <c r="BD29" s="150"/>
      <c r="BE29" s="150"/>
      <c r="BF29" s="150">
        <f t="shared" si="32"/>
        <v>14</v>
      </c>
      <c r="BG29" s="150" t="e">
        <f>#REF!</f>
        <v>#REF!</v>
      </c>
      <c r="BH29" s="150"/>
    </row>
    <row r="30" spans="2:60" s="60" customFormat="1" ht="12">
      <c r="B30" s="81">
        <f t="shared" si="1"/>
        <v>33</v>
      </c>
      <c r="C30" s="82">
        <f t="shared" si="1"/>
        <v>15</v>
      </c>
      <c r="D30" s="183"/>
      <c r="E30" s="135">
        <f>VLOOKUP($C30,'設定'!$B$7:$C$48,2,0)</f>
        <v>0</v>
      </c>
      <c r="F30" s="136" t="e">
        <f>VLOOKUP(D30,'設定'!$D$7:$E$18,2,0)</f>
        <v>#N/A</v>
      </c>
      <c r="G30" s="138" t="e">
        <f t="shared" si="2"/>
        <v>#N/A</v>
      </c>
      <c r="H30" s="138" t="e">
        <f t="shared" si="3"/>
        <v>#N/A</v>
      </c>
      <c r="I30" s="138">
        <f>VLOOKUP($C30,'設定'!$G$7:$H$48,2,0)</f>
        <v>0</v>
      </c>
      <c r="J30" s="138" t="e">
        <f>VLOOKUP($D30,'設定'!$I$7:$J$18,2,0)</f>
        <v>#N/A</v>
      </c>
      <c r="K30" s="138" t="e">
        <f t="shared" si="4"/>
        <v>#N/A</v>
      </c>
      <c r="L30" s="138" t="e">
        <f t="shared" si="29"/>
        <v>#N/A</v>
      </c>
      <c r="M30" s="138" t="e">
        <f t="shared" si="5"/>
        <v>#N/A</v>
      </c>
      <c r="N30" s="185"/>
      <c r="O30" s="62" t="e">
        <f t="shared" si="6"/>
        <v>#N/A</v>
      </c>
      <c r="P30" s="94" t="e">
        <f t="shared" si="7"/>
        <v>#N/A</v>
      </c>
      <c r="Q30" s="183"/>
      <c r="R30" s="135">
        <f>VLOOKUP($C30,'設定'!$B$7:$C$48,2,0)</f>
        <v>0</v>
      </c>
      <c r="S30" s="136" t="e">
        <f>VLOOKUP(Q30,'設定'!$D$7:$E$18,2,0)</f>
        <v>#N/A</v>
      </c>
      <c r="T30" s="138" t="e">
        <f t="shared" si="8"/>
        <v>#N/A</v>
      </c>
      <c r="U30" s="138" t="e">
        <f t="shared" si="9"/>
        <v>#N/A</v>
      </c>
      <c r="V30" s="138">
        <f>VLOOKUP($C30,'設定'!$G$7:$H$48,2,0)</f>
        <v>0</v>
      </c>
      <c r="W30" s="138" t="e">
        <f>VLOOKUP($Q30,'設定'!$I$7:$J$18,2,0)</f>
        <v>#N/A</v>
      </c>
      <c r="X30" s="138" t="e">
        <f t="shared" si="10"/>
        <v>#N/A</v>
      </c>
      <c r="Y30" s="138" t="e">
        <f t="shared" si="30"/>
        <v>#N/A</v>
      </c>
      <c r="Z30" s="138" t="e">
        <f t="shared" si="11"/>
        <v>#N/A</v>
      </c>
      <c r="AA30" s="62" t="e">
        <f t="shared" si="12"/>
        <v>#N/A</v>
      </c>
      <c r="AB30" s="94" t="e">
        <f t="shared" si="13"/>
        <v>#N/A</v>
      </c>
      <c r="AC30" s="183"/>
      <c r="AD30" s="135">
        <f>VLOOKUP($C30,'設定'!$B$7:$C$48,2,0)</f>
        <v>0</v>
      </c>
      <c r="AE30" s="136" t="e">
        <f>VLOOKUP(AC30,'設定'!$D$7:$E$18,2,0)</f>
        <v>#N/A</v>
      </c>
      <c r="AF30" s="138" t="e">
        <f t="shared" si="14"/>
        <v>#N/A</v>
      </c>
      <c r="AG30" s="138" t="e">
        <f t="shared" si="15"/>
        <v>#N/A</v>
      </c>
      <c r="AH30" s="138">
        <f>VLOOKUP($C30,'設定'!$G$7:$H$48,2,0)</f>
        <v>0</v>
      </c>
      <c r="AI30" s="138" t="e">
        <f>VLOOKUP($AC30,'設定'!$I$7:$J$18,2,0)</f>
        <v>#N/A</v>
      </c>
      <c r="AJ30" s="138" t="e">
        <f t="shared" si="16"/>
        <v>#N/A</v>
      </c>
      <c r="AK30" s="138" t="e">
        <f t="shared" si="31"/>
        <v>#N/A</v>
      </c>
      <c r="AL30" s="138" t="e">
        <f t="shared" si="17"/>
        <v>#N/A</v>
      </c>
      <c r="AM30" s="62" t="e">
        <f t="shared" si="18"/>
        <v>#N/A</v>
      </c>
      <c r="AN30" s="94" t="e">
        <f t="shared" si="19"/>
        <v>#N/A</v>
      </c>
      <c r="AO30" s="63">
        <f t="shared" si="33"/>
        <v>2373500</v>
      </c>
      <c r="AP30" s="62">
        <f t="shared" si="34"/>
        <v>2914000</v>
      </c>
      <c r="AQ30" s="97">
        <f t="shared" si="20"/>
        <v>33</v>
      </c>
      <c r="AR30" s="64">
        <f>AR29+($AR$39-$AR$29)/10</f>
        <v>1831200</v>
      </c>
      <c r="AS30" s="65">
        <f>AS29+($AS$39-$AS$29)/10</f>
        <v>2163500</v>
      </c>
      <c r="AT30" s="59"/>
      <c r="AU30" s="147">
        <f t="shared" si="21"/>
        <v>15</v>
      </c>
      <c r="AV30" s="148" t="e">
        <f t="shared" si="22"/>
        <v>#N/A</v>
      </c>
      <c r="AW30" s="148" t="e">
        <f t="shared" si="23"/>
        <v>#N/A</v>
      </c>
      <c r="AX30" s="148" t="e">
        <f t="shared" si="24"/>
        <v>#N/A</v>
      </c>
      <c r="AY30" s="148" t="e">
        <f t="shared" si="25"/>
        <v>#N/A</v>
      </c>
      <c r="AZ30" s="148" t="e">
        <f t="shared" si="26"/>
        <v>#N/A</v>
      </c>
      <c r="BA30" s="149" t="e">
        <f t="shared" si="27"/>
        <v>#N/A</v>
      </c>
      <c r="BB30" s="150">
        <f t="shared" si="28"/>
        <v>1831200</v>
      </c>
      <c r="BC30" s="150">
        <f t="shared" si="0"/>
        <v>2163500</v>
      </c>
      <c r="BD30" s="150"/>
      <c r="BE30" s="150"/>
      <c r="BF30" s="150">
        <f t="shared" si="32"/>
        <v>15</v>
      </c>
      <c r="BG30" s="150" t="e">
        <f>#REF!</f>
        <v>#REF!</v>
      </c>
      <c r="BH30" s="150"/>
    </row>
    <row r="31" spans="2:60" s="60" customFormat="1" ht="12">
      <c r="B31" s="81">
        <f t="shared" si="1"/>
        <v>34</v>
      </c>
      <c r="C31" s="82">
        <f t="shared" si="1"/>
        <v>16</v>
      </c>
      <c r="D31" s="183"/>
      <c r="E31" s="135">
        <f>VLOOKUP($C31,'設定'!$B$7:$C$48,2,0)</f>
        <v>0</v>
      </c>
      <c r="F31" s="136" t="e">
        <f>VLOOKUP(D31,'設定'!$D$7:$E$18,2,0)</f>
        <v>#N/A</v>
      </c>
      <c r="G31" s="138" t="e">
        <f t="shared" si="2"/>
        <v>#N/A</v>
      </c>
      <c r="H31" s="138" t="e">
        <f t="shared" si="3"/>
        <v>#N/A</v>
      </c>
      <c r="I31" s="138">
        <f>VLOOKUP($C31,'設定'!$G$7:$H$48,2,0)</f>
        <v>0</v>
      </c>
      <c r="J31" s="138" t="e">
        <f>VLOOKUP($D31,'設定'!$I$7:$J$18,2,0)</f>
        <v>#N/A</v>
      </c>
      <c r="K31" s="138" t="e">
        <f t="shared" si="4"/>
        <v>#N/A</v>
      </c>
      <c r="L31" s="138" t="e">
        <f t="shared" si="29"/>
        <v>#N/A</v>
      </c>
      <c r="M31" s="138" t="e">
        <f t="shared" si="5"/>
        <v>#N/A</v>
      </c>
      <c r="N31" s="185"/>
      <c r="O31" s="62" t="e">
        <f t="shared" si="6"/>
        <v>#N/A</v>
      </c>
      <c r="P31" s="94" t="e">
        <f t="shared" si="7"/>
        <v>#N/A</v>
      </c>
      <c r="Q31" s="183"/>
      <c r="R31" s="135">
        <f>VLOOKUP($C31,'設定'!$B$7:$C$48,2,0)</f>
        <v>0</v>
      </c>
      <c r="S31" s="136" t="e">
        <f>VLOOKUP(Q31,'設定'!$D$7:$E$18,2,0)</f>
        <v>#N/A</v>
      </c>
      <c r="T31" s="138" t="e">
        <f t="shared" si="8"/>
        <v>#N/A</v>
      </c>
      <c r="U31" s="138" t="e">
        <f t="shared" si="9"/>
        <v>#N/A</v>
      </c>
      <c r="V31" s="138">
        <f>VLOOKUP($C31,'設定'!$G$7:$H$48,2,0)</f>
        <v>0</v>
      </c>
      <c r="W31" s="138" t="e">
        <f>VLOOKUP($Q31,'設定'!$I$7:$J$18,2,0)</f>
        <v>#N/A</v>
      </c>
      <c r="X31" s="138" t="e">
        <f t="shared" si="10"/>
        <v>#N/A</v>
      </c>
      <c r="Y31" s="138" t="e">
        <f t="shared" si="30"/>
        <v>#N/A</v>
      </c>
      <c r="Z31" s="138" t="e">
        <f t="shared" si="11"/>
        <v>#N/A</v>
      </c>
      <c r="AA31" s="62" t="e">
        <f t="shared" si="12"/>
        <v>#N/A</v>
      </c>
      <c r="AB31" s="94" t="e">
        <f t="shared" si="13"/>
        <v>#N/A</v>
      </c>
      <c r="AC31" s="183"/>
      <c r="AD31" s="135">
        <f>VLOOKUP($C31,'設定'!$B$7:$C$48,2,0)</f>
        <v>0</v>
      </c>
      <c r="AE31" s="136" t="e">
        <f>VLOOKUP(AC31,'設定'!$D$7:$E$18,2,0)</f>
        <v>#N/A</v>
      </c>
      <c r="AF31" s="138" t="e">
        <f t="shared" si="14"/>
        <v>#N/A</v>
      </c>
      <c r="AG31" s="138" t="e">
        <f t="shared" si="15"/>
        <v>#N/A</v>
      </c>
      <c r="AH31" s="138">
        <f>VLOOKUP($C31,'設定'!$G$7:$H$48,2,0)</f>
        <v>0</v>
      </c>
      <c r="AI31" s="138" t="e">
        <f>VLOOKUP($AC31,'設定'!$I$7:$J$18,2,0)</f>
        <v>#N/A</v>
      </c>
      <c r="AJ31" s="138" t="e">
        <f t="shared" si="16"/>
        <v>#N/A</v>
      </c>
      <c r="AK31" s="138" t="e">
        <f t="shared" si="31"/>
        <v>#N/A</v>
      </c>
      <c r="AL31" s="138" t="e">
        <f t="shared" si="17"/>
        <v>#N/A</v>
      </c>
      <c r="AM31" s="62" t="e">
        <f t="shared" si="18"/>
        <v>#N/A</v>
      </c>
      <c r="AN31" s="94" t="e">
        <f t="shared" si="19"/>
        <v>#N/A</v>
      </c>
      <c r="AO31" s="63">
        <f t="shared" si="33"/>
        <v>2616000</v>
      </c>
      <c r="AP31" s="62">
        <f t="shared" si="34"/>
        <v>3213800</v>
      </c>
      <c r="AQ31" s="97">
        <f t="shared" si="20"/>
        <v>34</v>
      </c>
      <c r="AR31" s="64">
        <f aca="true" t="shared" si="35" ref="AR31:AR38">AR30+($AR$39-$AR$29)/10</f>
        <v>2122400</v>
      </c>
      <c r="AS31" s="65">
        <f aca="true" t="shared" si="36" ref="AS31:AS38">AS30+($AS$39-$AS$29)/10</f>
        <v>2546000</v>
      </c>
      <c r="AT31" s="59"/>
      <c r="AU31" s="147">
        <f t="shared" si="21"/>
        <v>16</v>
      </c>
      <c r="AV31" s="148" t="e">
        <f t="shared" si="22"/>
        <v>#N/A</v>
      </c>
      <c r="AW31" s="148" t="e">
        <f t="shared" si="23"/>
        <v>#N/A</v>
      </c>
      <c r="AX31" s="148" t="e">
        <f t="shared" si="24"/>
        <v>#N/A</v>
      </c>
      <c r="AY31" s="148" t="e">
        <f t="shared" si="25"/>
        <v>#N/A</v>
      </c>
      <c r="AZ31" s="148" t="e">
        <f t="shared" si="26"/>
        <v>#N/A</v>
      </c>
      <c r="BA31" s="149" t="e">
        <f t="shared" si="27"/>
        <v>#N/A</v>
      </c>
      <c r="BB31" s="150">
        <f t="shared" si="28"/>
        <v>2122400</v>
      </c>
      <c r="BC31" s="150">
        <f t="shared" si="0"/>
        <v>2546000</v>
      </c>
      <c r="BD31" s="150"/>
      <c r="BE31" s="150"/>
      <c r="BF31" s="150">
        <f t="shared" si="32"/>
        <v>16</v>
      </c>
      <c r="BG31" s="150" t="e">
        <f>#REF!</f>
        <v>#REF!</v>
      </c>
      <c r="BH31" s="150"/>
    </row>
    <row r="32" spans="2:60" s="60" customFormat="1" ht="12">
      <c r="B32" s="81">
        <f t="shared" si="1"/>
        <v>35</v>
      </c>
      <c r="C32" s="82">
        <f t="shared" si="1"/>
        <v>17</v>
      </c>
      <c r="D32" s="183"/>
      <c r="E32" s="135">
        <f>VLOOKUP($C32,'設定'!$B$7:$C$48,2,0)</f>
        <v>0</v>
      </c>
      <c r="F32" s="136" t="e">
        <f>VLOOKUP(D32,'設定'!$D$7:$E$18,2,0)</f>
        <v>#N/A</v>
      </c>
      <c r="G32" s="138" t="e">
        <f t="shared" si="2"/>
        <v>#N/A</v>
      </c>
      <c r="H32" s="138" t="e">
        <f t="shared" si="3"/>
        <v>#N/A</v>
      </c>
      <c r="I32" s="138">
        <f>VLOOKUP($C32,'設定'!$G$7:$H$48,2,0)</f>
        <v>0</v>
      </c>
      <c r="J32" s="138" t="e">
        <f>VLOOKUP($D32,'設定'!$I$7:$J$18,2,0)</f>
        <v>#N/A</v>
      </c>
      <c r="K32" s="138" t="e">
        <f t="shared" si="4"/>
        <v>#N/A</v>
      </c>
      <c r="L32" s="138" t="e">
        <f t="shared" si="29"/>
        <v>#N/A</v>
      </c>
      <c r="M32" s="138" t="e">
        <f t="shared" si="5"/>
        <v>#N/A</v>
      </c>
      <c r="N32" s="185"/>
      <c r="O32" s="62" t="e">
        <f t="shared" si="6"/>
        <v>#N/A</v>
      </c>
      <c r="P32" s="94" t="e">
        <f t="shared" si="7"/>
        <v>#N/A</v>
      </c>
      <c r="Q32" s="183"/>
      <c r="R32" s="135">
        <f>VLOOKUP($C32,'設定'!$B$7:$C$48,2,0)</f>
        <v>0</v>
      </c>
      <c r="S32" s="136" t="e">
        <f>VLOOKUP(Q32,'設定'!$D$7:$E$18,2,0)</f>
        <v>#N/A</v>
      </c>
      <c r="T32" s="138" t="e">
        <f t="shared" si="8"/>
        <v>#N/A</v>
      </c>
      <c r="U32" s="138" t="e">
        <f t="shared" si="9"/>
        <v>#N/A</v>
      </c>
      <c r="V32" s="138">
        <f>VLOOKUP($C32,'設定'!$G$7:$H$48,2,0)</f>
        <v>0</v>
      </c>
      <c r="W32" s="138" t="e">
        <f>VLOOKUP($Q32,'設定'!$I$7:$J$18,2,0)</f>
        <v>#N/A</v>
      </c>
      <c r="X32" s="138" t="e">
        <f t="shared" si="10"/>
        <v>#N/A</v>
      </c>
      <c r="Y32" s="138" t="e">
        <f t="shared" si="30"/>
        <v>#N/A</v>
      </c>
      <c r="Z32" s="138" t="e">
        <f t="shared" si="11"/>
        <v>#N/A</v>
      </c>
      <c r="AA32" s="62" t="e">
        <f t="shared" si="12"/>
        <v>#N/A</v>
      </c>
      <c r="AB32" s="94" t="e">
        <f t="shared" si="13"/>
        <v>#N/A</v>
      </c>
      <c r="AC32" s="183"/>
      <c r="AD32" s="135">
        <f>VLOOKUP($C32,'設定'!$B$7:$C$48,2,0)</f>
        <v>0</v>
      </c>
      <c r="AE32" s="136" t="e">
        <f>VLOOKUP(AC32,'設定'!$D$7:$E$18,2,0)</f>
        <v>#N/A</v>
      </c>
      <c r="AF32" s="138" t="e">
        <f t="shared" si="14"/>
        <v>#N/A</v>
      </c>
      <c r="AG32" s="138" t="e">
        <f t="shared" si="15"/>
        <v>#N/A</v>
      </c>
      <c r="AH32" s="138">
        <f>VLOOKUP($C32,'設定'!$G$7:$H$48,2,0)</f>
        <v>0</v>
      </c>
      <c r="AI32" s="138" t="e">
        <f>VLOOKUP($AC32,'設定'!$I$7:$J$18,2,0)</f>
        <v>#N/A</v>
      </c>
      <c r="AJ32" s="138" t="e">
        <f t="shared" si="16"/>
        <v>#N/A</v>
      </c>
      <c r="AK32" s="138" t="e">
        <f t="shared" si="31"/>
        <v>#N/A</v>
      </c>
      <c r="AL32" s="138" t="e">
        <f t="shared" si="17"/>
        <v>#N/A</v>
      </c>
      <c r="AM32" s="62" t="e">
        <f t="shared" si="18"/>
        <v>#N/A</v>
      </c>
      <c r="AN32" s="94" t="e">
        <f t="shared" si="19"/>
        <v>#N/A</v>
      </c>
      <c r="AO32" s="63">
        <f t="shared" si="33"/>
        <v>2858500</v>
      </c>
      <c r="AP32" s="62">
        <f t="shared" si="34"/>
        <v>3513600</v>
      </c>
      <c r="AQ32" s="97">
        <f t="shared" si="20"/>
        <v>35</v>
      </c>
      <c r="AR32" s="64">
        <f t="shared" si="35"/>
        <v>2413600</v>
      </c>
      <c r="AS32" s="65">
        <f t="shared" si="36"/>
        <v>2928500</v>
      </c>
      <c r="AT32" s="59"/>
      <c r="AU32" s="147">
        <f t="shared" si="21"/>
        <v>17</v>
      </c>
      <c r="AV32" s="148" t="e">
        <f t="shared" si="22"/>
        <v>#N/A</v>
      </c>
      <c r="AW32" s="148" t="e">
        <f t="shared" si="23"/>
        <v>#N/A</v>
      </c>
      <c r="AX32" s="148" t="e">
        <f t="shared" si="24"/>
        <v>#N/A</v>
      </c>
      <c r="AY32" s="148" t="e">
        <f t="shared" si="25"/>
        <v>#N/A</v>
      </c>
      <c r="AZ32" s="148" t="e">
        <f t="shared" si="26"/>
        <v>#N/A</v>
      </c>
      <c r="BA32" s="149" t="e">
        <f t="shared" si="27"/>
        <v>#N/A</v>
      </c>
      <c r="BB32" s="150">
        <f t="shared" si="28"/>
        <v>2413600</v>
      </c>
      <c r="BC32" s="150">
        <f t="shared" si="0"/>
        <v>2928500</v>
      </c>
      <c r="BD32" s="150"/>
      <c r="BE32" s="150"/>
      <c r="BF32" s="150">
        <f t="shared" si="32"/>
        <v>17</v>
      </c>
      <c r="BG32" s="150" t="e">
        <f>#REF!</f>
        <v>#REF!</v>
      </c>
      <c r="BH32" s="150"/>
    </row>
    <row r="33" spans="2:60" s="60" customFormat="1" ht="12">
      <c r="B33" s="81">
        <f t="shared" si="1"/>
        <v>36</v>
      </c>
      <c r="C33" s="82">
        <f t="shared" si="1"/>
        <v>18</v>
      </c>
      <c r="D33" s="183"/>
      <c r="E33" s="135">
        <f>VLOOKUP($C33,'設定'!$B$7:$C$48,2,0)</f>
        <v>0</v>
      </c>
      <c r="F33" s="136" t="e">
        <f>VLOOKUP(D33,'設定'!$D$7:$E$18,2,0)</f>
        <v>#N/A</v>
      </c>
      <c r="G33" s="138" t="e">
        <f t="shared" si="2"/>
        <v>#N/A</v>
      </c>
      <c r="H33" s="138" t="e">
        <f t="shared" si="3"/>
        <v>#N/A</v>
      </c>
      <c r="I33" s="138">
        <f>VLOOKUP($C33,'設定'!$G$7:$H$48,2,0)</f>
        <v>0</v>
      </c>
      <c r="J33" s="138" t="e">
        <f>VLOOKUP($D33,'設定'!$I$7:$J$18,2,0)</f>
        <v>#N/A</v>
      </c>
      <c r="K33" s="138" t="e">
        <f t="shared" si="4"/>
        <v>#N/A</v>
      </c>
      <c r="L33" s="138" t="e">
        <f t="shared" si="29"/>
        <v>#N/A</v>
      </c>
      <c r="M33" s="138" t="e">
        <f t="shared" si="5"/>
        <v>#N/A</v>
      </c>
      <c r="N33" s="185"/>
      <c r="O33" s="62" t="e">
        <f t="shared" si="6"/>
        <v>#N/A</v>
      </c>
      <c r="P33" s="94" t="e">
        <f t="shared" si="7"/>
        <v>#N/A</v>
      </c>
      <c r="Q33" s="183"/>
      <c r="R33" s="135">
        <f>VLOOKUP($C33,'設定'!$B$7:$C$48,2,0)</f>
        <v>0</v>
      </c>
      <c r="S33" s="136" t="e">
        <f>VLOOKUP(Q33,'設定'!$D$7:$E$18,2,0)</f>
        <v>#N/A</v>
      </c>
      <c r="T33" s="138" t="e">
        <f t="shared" si="8"/>
        <v>#N/A</v>
      </c>
      <c r="U33" s="138" t="e">
        <f t="shared" si="9"/>
        <v>#N/A</v>
      </c>
      <c r="V33" s="138">
        <f>VLOOKUP($C33,'設定'!$G$7:$H$48,2,0)</f>
        <v>0</v>
      </c>
      <c r="W33" s="138" t="e">
        <f>VLOOKUP($Q33,'設定'!$I$7:$J$18,2,0)</f>
        <v>#N/A</v>
      </c>
      <c r="X33" s="138" t="e">
        <f t="shared" si="10"/>
        <v>#N/A</v>
      </c>
      <c r="Y33" s="138" t="e">
        <f t="shared" si="30"/>
        <v>#N/A</v>
      </c>
      <c r="Z33" s="138" t="e">
        <f t="shared" si="11"/>
        <v>#N/A</v>
      </c>
      <c r="AA33" s="62" t="e">
        <f t="shared" si="12"/>
        <v>#N/A</v>
      </c>
      <c r="AB33" s="94" t="e">
        <f t="shared" si="13"/>
        <v>#N/A</v>
      </c>
      <c r="AC33" s="183"/>
      <c r="AD33" s="135">
        <f>VLOOKUP($C33,'設定'!$B$7:$C$48,2,0)</f>
        <v>0</v>
      </c>
      <c r="AE33" s="136" t="e">
        <f>VLOOKUP(AC33,'設定'!$D$7:$E$18,2,0)</f>
        <v>#N/A</v>
      </c>
      <c r="AF33" s="138" t="e">
        <f t="shared" si="14"/>
        <v>#N/A</v>
      </c>
      <c r="AG33" s="138" t="e">
        <f t="shared" si="15"/>
        <v>#N/A</v>
      </c>
      <c r="AH33" s="138">
        <f>VLOOKUP($C33,'設定'!$G$7:$H$48,2,0)</f>
        <v>0</v>
      </c>
      <c r="AI33" s="138" t="e">
        <f>VLOOKUP($AC33,'設定'!$I$7:$J$18,2,0)</f>
        <v>#N/A</v>
      </c>
      <c r="AJ33" s="138" t="e">
        <f t="shared" si="16"/>
        <v>#N/A</v>
      </c>
      <c r="AK33" s="138" t="e">
        <f t="shared" si="31"/>
        <v>#N/A</v>
      </c>
      <c r="AL33" s="138" t="e">
        <f t="shared" si="17"/>
        <v>#N/A</v>
      </c>
      <c r="AM33" s="62" t="e">
        <f t="shared" si="18"/>
        <v>#N/A</v>
      </c>
      <c r="AN33" s="94" t="e">
        <f t="shared" si="19"/>
        <v>#N/A</v>
      </c>
      <c r="AO33" s="63">
        <f t="shared" si="33"/>
        <v>3101000</v>
      </c>
      <c r="AP33" s="62">
        <f t="shared" si="34"/>
        <v>3813400</v>
      </c>
      <c r="AQ33" s="97">
        <f t="shared" si="20"/>
        <v>36</v>
      </c>
      <c r="AR33" s="64">
        <f t="shared" si="35"/>
        <v>2704800</v>
      </c>
      <c r="AS33" s="65">
        <f t="shared" si="36"/>
        <v>3311000</v>
      </c>
      <c r="AT33" s="59"/>
      <c r="AU33" s="147">
        <f t="shared" si="21"/>
        <v>18</v>
      </c>
      <c r="AV33" s="148" t="e">
        <f t="shared" si="22"/>
        <v>#N/A</v>
      </c>
      <c r="AW33" s="148" t="e">
        <f t="shared" si="23"/>
        <v>#N/A</v>
      </c>
      <c r="AX33" s="148" t="e">
        <f t="shared" si="24"/>
        <v>#N/A</v>
      </c>
      <c r="AY33" s="148" t="e">
        <f t="shared" si="25"/>
        <v>#N/A</v>
      </c>
      <c r="AZ33" s="148" t="e">
        <f t="shared" si="26"/>
        <v>#N/A</v>
      </c>
      <c r="BA33" s="149" t="e">
        <f t="shared" si="27"/>
        <v>#N/A</v>
      </c>
      <c r="BB33" s="150">
        <f t="shared" si="28"/>
        <v>2704800</v>
      </c>
      <c r="BC33" s="150">
        <f t="shared" si="0"/>
        <v>3311000</v>
      </c>
      <c r="BD33" s="150"/>
      <c r="BE33" s="150"/>
      <c r="BF33" s="150">
        <f t="shared" si="32"/>
        <v>18</v>
      </c>
      <c r="BG33" s="150" t="e">
        <f>#REF!</f>
        <v>#REF!</v>
      </c>
      <c r="BH33" s="150"/>
    </row>
    <row r="34" spans="2:60" s="60" customFormat="1" ht="12">
      <c r="B34" s="81">
        <f t="shared" si="1"/>
        <v>37</v>
      </c>
      <c r="C34" s="82">
        <f t="shared" si="1"/>
        <v>19</v>
      </c>
      <c r="D34" s="183"/>
      <c r="E34" s="135">
        <f>VLOOKUP($C34,'設定'!$B$7:$C$48,2,0)</f>
        <v>0</v>
      </c>
      <c r="F34" s="136" t="e">
        <f>VLOOKUP(D34,'設定'!$D$7:$E$18,2,0)</f>
        <v>#N/A</v>
      </c>
      <c r="G34" s="138" t="e">
        <f t="shared" si="2"/>
        <v>#N/A</v>
      </c>
      <c r="H34" s="138" t="e">
        <f t="shared" si="3"/>
        <v>#N/A</v>
      </c>
      <c r="I34" s="138">
        <f>VLOOKUP($C34,'設定'!$G$7:$H$48,2,0)</f>
        <v>0</v>
      </c>
      <c r="J34" s="138" t="e">
        <f>VLOOKUP($D34,'設定'!$I$7:$J$18,2,0)</f>
        <v>#N/A</v>
      </c>
      <c r="K34" s="138" t="e">
        <f t="shared" si="4"/>
        <v>#N/A</v>
      </c>
      <c r="L34" s="138" t="e">
        <f t="shared" si="29"/>
        <v>#N/A</v>
      </c>
      <c r="M34" s="138" t="e">
        <f t="shared" si="5"/>
        <v>#N/A</v>
      </c>
      <c r="N34" s="185"/>
      <c r="O34" s="62" t="e">
        <f t="shared" si="6"/>
        <v>#N/A</v>
      </c>
      <c r="P34" s="94" t="e">
        <f t="shared" si="7"/>
        <v>#N/A</v>
      </c>
      <c r="Q34" s="183"/>
      <c r="R34" s="135">
        <f>VLOOKUP($C34,'設定'!$B$7:$C$48,2,0)</f>
        <v>0</v>
      </c>
      <c r="S34" s="136" t="e">
        <f>VLOOKUP(Q34,'設定'!$D$7:$E$18,2,0)</f>
        <v>#N/A</v>
      </c>
      <c r="T34" s="138" t="e">
        <f t="shared" si="8"/>
        <v>#N/A</v>
      </c>
      <c r="U34" s="138" t="e">
        <f t="shared" si="9"/>
        <v>#N/A</v>
      </c>
      <c r="V34" s="138">
        <f>VLOOKUP($C34,'設定'!$G$7:$H$48,2,0)</f>
        <v>0</v>
      </c>
      <c r="W34" s="138" t="e">
        <f>VLOOKUP($Q34,'設定'!$I$7:$J$18,2,0)</f>
        <v>#N/A</v>
      </c>
      <c r="X34" s="138" t="e">
        <f t="shared" si="10"/>
        <v>#N/A</v>
      </c>
      <c r="Y34" s="138" t="e">
        <f t="shared" si="30"/>
        <v>#N/A</v>
      </c>
      <c r="Z34" s="138" t="e">
        <f t="shared" si="11"/>
        <v>#N/A</v>
      </c>
      <c r="AA34" s="62" t="e">
        <f t="shared" si="12"/>
        <v>#N/A</v>
      </c>
      <c r="AB34" s="94" t="e">
        <f t="shared" si="13"/>
        <v>#N/A</v>
      </c>
      <c r="AC34" s="183"/>
      <c r="AD34" s="135">
        <f>VLOOKUP($C34,'設定'!$B$7:$C$48,2,0)</f>
        <v>0</v>
      </c>
      <c r="AE34" s="136" t="e">
        <f>VLOOKUP(AC34,'設定'!$D$7:$E$18,2,0)</f>
        <v>#N/A</v>
      </c>
      <c r="AF34" s="138" t="e">
        <f t="shared" si="14"/>
        <v>#N/A</v>
      </c>
      <c r="AG34" s="138" t="e">
        <f t="shared" si="15"/>
        <v>#N/A</v>
      </c>
      <c r="AH34" s="138">
        <f>VLOOKUP($C34,'設定'!$G$7:$H$48,2,0)</f>
        <v>0</v>
      </c>
      <c r="AI34" s="138" t="e">
        <f>VLOOKUP($AC34,'設定'!$I$7:$J$18,2,0)</f>
        <v>#N/A</v>
      </c>
      <c r="AJ34" s="138" t="e">
        <f t="shared" si="16"/>
        <v>#N/A</v>
      </c>
      <c r="AK34" s="138" t="e">
        <f t="shared" si="31"/>
        <v>#N/A</v>
      </c>
      <c r="AL34" s="138" t="e">
        <f t="shared" si="17"/>
        <v>#N/A</v>
      </c>
      <c r="AM34" s="62" t="e">
        <f t="shared" si="18"/>
        <v>#N/A</v>
      </c>
      <c r="AN34" s="94" t="e">
        <f t="shared" si="19"/>
        <v>#N/A</v>
      </c>
      <c r="AO34" s="63">
        <f t="shared" si="33"/>
        <v>3343500</v>
      </c>
      <c r="AP34" s="62">
        <f t="shared" si="34"/>
        <v>4113200</v>
      </c>
      <c r="AQ34" s="97">
        <f t="shared" si="20"/>
        <v>37</v>
      </c>
      <c r="AR34" s="64">
        <f t="shared" si="35"/>
        <v>2996000</v>
      </c>
      <c r="AS34" s="65">
        <f t="shared" si="36"/>
        <v>3693500</v>
      </c>
      <c r="AT34" s="59"/>
      <c r="AU34" s="147">
        <f t="shared" si="21"/>
        <v>19</v>
      </c>
      <c r="AV34" s="148" t="e">
        <f t="shared" si="22"/>
        <v>#N/A</v>
      </c>
      <c r="AW34" s="148" t="e">
        <f t="shared" si="23"/>
        <v>#N/A</v>
      </c>
      <c r="AX34" s="148" t="e">
        <f t="shared" si="24"/>
        <v>#N/A</v>
      </c>
      <c r="AY34" s="148" t="e">
        <f t="shared" si="25"/>
        <v>#N/A</v>
      </c>
      <c r="AZ34" s="148" t="e">
        <f t="shared" si="26"/>
        <v>#N/A</v>
      </c>
      <c r="BA34" s="149" t="e">
        <f t="shared" si="27"/>
        <v>#N/A</v>
      </c>
      <c r="BB34" s="150">
        <f t="shared" si="28"/>
        <v>2996000</v>
      </c>
      <c r="BC34" s="150">
        <f t="shared" si="0"/>
        <v>3693500</v>
      </c>
      <c r="BD34" s="150"/>
      <c r="BE34" s="150"/>
      <c r="BF34" s="150">
        <f t="shared" si="32"/>
        <v>19</v>
      </c>
      <c r="BG34" s="150" t="e">
        <f>#REF!</f>
        <v>#REF!</v>
      </c>
      <c r="BH34" s="150"/>
    </row>
    <row r="35" spans="2:60" s="60" customFormat="1" ht="12">
      <c r="B35" s="81">
        <f t="shared" si="1"/>
        <v>38</v>
      </c>
      <c r="C35" s="82">
        <f t="shared" si="1"/>
        <v>20</v>
      </c>
      <c r="D35" s="183"/>
      <c r="E35" s="135">
        <f>VLOOKUP($C35,'設定'!$B$7:$C$48,2,0)</f>
        <v>0</v>
      </c>
      <c r="F35" s="136" t="e">
        <f>VLOOKUP(D35,'設定'!$D$7:$E$18,2,0)</f>
        <v>#N/A</v>
      </c>
      <c r="G35" s="138" t="e">
        <f t="shared" si="2"/>
        <v>#N/A</v>
      </c>
      <c r="H35" s="138" t="e">
        <f t="shared" si="3"/>
        <v>#N/A</v>
      </c>
      <c r="I35" s="138">
        <f>VLOOKUP($C35,'設定'!$G$7:$H$48,2,0)</f>
        <v>0</v>
      </c>
      <c r="J35" s="138" t="e">
        <f>VLOOKUP($D35,'設定'!$I$7:$J$18,2,0)</f>
        <v>#N/A</v>
      </c>
      <c r="K35" s="138" t="e">
        <f t="shared" si="4"/>
        <v>#N/A</v>
      </c>
      <c r="L35" s="138" t="e">
        <f t="shared" si="29"/>
        <v>#N/A</v>
      </c>
      <c r="M35" s="138" t="e">
        <f t="shared" si="5"/>
        <v>#N/A</v>
      </c>
      <c r="N35" s="185"/>
      <c r="O35" s="62" t="e">
        <f t="shared" si="6"/>
        <v>#N/A</v>
      </c>
      <c r="P35" s="94" t="e">
        <f t="shared" si="7"/>
        <v>#N/A</v>
      </c>
      <c r="Q35" s="183"/>
      <c r="R35" s="135">
        <f>VLOOKUP($C35,'設定'!$B$7:$C$48,2,0)</f>
        <v>0</v>
      </c>
      <c r="S35" s="136" t="e">
        <f>VLOOKUP(Q35,'設定'!$D$7:$E$18,2,0)</f>
        <v>#N/A</v>
      </c>
      <c r="T35" s="138" t="e">
        <f t="shared" si="8"/>
        <v>#N/A</v>
      </c>
      <c r="U35" s="138" t="e">
        <f t="shared" si="9"/>
        <v>#N/A</v>
      </c>
      <c r="V35" s="138">
        <f>VLOOKUP($C35,'設定'!$G$7:$H$48,2,0)</f>
        <v>0</v>
      </c>
      <c r="W35" s="138" t="e">
        <f>VLOOKUP($Q35,'設定'!$I$7:$J$18,2,0)</f>
        <v>#N/A</v>
      </c>
      <c r="X35" s="138" t="e">
        <f t="shared" si="10"/>
        <v>#N/A</v>
      </c>
      <c r="Y35" s="138" t="e">
        <f t="shared" si="30"/>
        <v>#N/A</v>
      </c>
      <c r="Z35" s="138" t="e">
        <f t="shared" si="11"/>
        <v>#N/A</v>
      </c>
      <c r="AA35" s="62" t="e">
        <f t="shared" si="12"/>
        <v>#N/A</v>
      </c>
      <c r="AB35" s="94" t="e">
        <f t="shared" si="13"/>
        <v>#N/A</v>
      </c>
      <c r="AC35" s="183"/>
      <c r="AD35" s="135">
        <f>VLOOKUP($C35,'設定'!$B$7:$C$48,2,0)</f>
        <v>0</v>
      </c>
      <c r="AE35" s="136" t="e">
        <f>VLOOKUP(AC35,'設定'!$D$7:$E$18,2,0)</f>
        <v>#N/A</v>
      </c>
      <c r="AF35" s="138" t="e">
        <f t="shared" si="14"/>
        <v>#N/A</v>
      </c>
      <c r="AG35" s="138" t="e">
        <f t="shared" si="15"/>
        <v>#N/A</v>
      </c>
      <c r="AH35" s="138">
        <f>VLOOKUP($C35,'設定'!$G$7:$H$48,2,0)</f>
        <v>0</v>
      </c>
      <c r="AI35" s="138" t="e">
        <f>VLOOKUP($AC35,'設定'!$I$7:$J$18,2,0)</f>
        <v>#N/A</v>
      </c>
      <c r="AJ35" s="138" t="e">
        <f t="shared" si="16"/>
        <v>#N/A</v>
      </c>
      <c r="AK35" s="138" t="e">
        <f t="shared" si="31"/>
        <v>#N/A</v>
      </c>
      <c r="AL35" s="138" t="e">
        <f t="shared" si="17"/>
        <v>#N/A</v>
      </c>
      <c r="AM35" s="62" t="e">
        <f t="shared" si="18"/>
        <v>#N/A</v>
      </c>
      <c r="AN35" s="94" t="e">
        <f t="shared" si="19"/>
        <v>#N/A</v>
      </c>
      <c r="AO35" s="63">
        <v>3586000</v>
      </c>
      <c r="AP35" s="62">
        <v>4413000</v>
      </c>
      <c r="AQ35" s="97">
        <f t="shared" si="20"/>
        <v>38</v>
      </c>
      <c r="AR35" s="64">
        <f t="shared" si="35"/>
        <v>3287200</v>
      </c>
      <c r="AS35" s="65">
        <f t="shared" si="36"/>
        <v>4076000</v>
      </c>
      <c r="AT35" s="59"/>
      <c r="AU35" s="147">
        <f t="shared" si="21"/>
        <v>20</v>
      </c>
      <c r="AV35" s="148" t="e">
        <f t="shared" si="22"/>
        <v>#N/A</v>
      </c>
      <c r="AW35" s="148" t="e">
        <f t="shared" si="23"/>
        <v>#N/A</v>
      </c>
      <c r="AX35" s="148" t="e">
        <f t="shared" si="24"/>
        <v>#N/A</v>
      </c>
      <c r="AY35" s="148" t="e">
        <f t="shared" si="25"/>
        <v>#N/A</v>
      </c>
      <c r="AZ35" s="148" t="e">
        <f t="shared" si="26"/>
        <v>#N/A</v>
      </c>
      <c r="BA35" s="149" t="e">
        <f t="shared" si="27"/>
        <v>#N/A</v>
      </c>
      <c r="BB35" s="150">
        <f t="shared" si="28"/>
        <v>3287200</v>
      </c>
      <c r="BC35" s="150">
        <f t="shared" si="0"/>
        <v>4076000</v>
      </c>
      <c r="BD35" s="150"/>
      <c r="BE35" s="150"/>
      <c r="BF35" s="150">
        <f t="shared" si="32"/>
        <v>20</v>
      </c>
      <c r="BG35" s="150" t="e">
        <f>#REF!</f>
        <v>#REF!</v>
      </c>
      <c r="BH35" s="150"/>
    </row>
    <row r="36" spans="2:60" s="60" customFormat="1" ht="12">
      <c r="B36" s="81">
        <f t="shared" si="1"/>
        <v>39</v>
      </c>
      <c r="C36" s="82">
        <f t="shared" si="1"/>
        <v>21</v>
      </c>
      <c r="D36" s="183"/>
      <c r="E36" s="135">
        <f>VLOOKUP($C36,'設定'!$B$7:$C$48,2,0)</f>
        <v>0</v>
      </c>
      <c r="F36" s="136" t="e">
        <f>VLOOKUP(D36,'設定'!$D$7:$E$18,2,0)</f>
        <v>#N/A</v>
      </c>
      <c r="G36" s="138" t="e">
        <f t="shared" si="2"/>
        <v>#N/A</v>
      </c>
      <c r="H36" s="138" t="e">
        <f t="shared" si="3"/>
        <v>#N/A</v>
      </c>
      <c r="I36" s="138">
        <f>VLOOKUP($C36,'設定'!$G$7:$H$48,2,0)</f>
        <v>0</v>
      </c>
      <c r="J36" s="138" t="e">
        <f>VLOOKUP($D36,'設定'!$I$7:$J$18,2,0)</f>
        <v>#N/A</v>
      </c>
      <c r="K36" s="138" t="e">
        <f t="shared" si="4"/>
        <v>#N/A</v>
      </c>
      <c r="L36" s="138" t="e">
        <f t="shared" si="29"/>
        <v>#N/A</v>
      </c>
      <c r="M36" s="138" t="e">
        <f t="shared" si="5"/>
        <v>#N/A</v>
      </c>
      <c r="N36" s="185"/>
      <c r="O36" s="62" t="e">
        <f t="shared" si="6"/>
        <v>#N/A</v>
      </c>
      <c r="P36" s="94" t="e">
        <f t="shared" si="7"/>
        <v>#N/A</v>
      </c>
      <c r="Q36" s="183"/>
      <c r="R36" s="135">
        <f>VLOOKUP($C36,'設定'!$B$7:$C$48,2,0)</f>
        <v>0</v>
      </c>
      <c r="S36" s="136" t="e">
        <f>VLOOKUP(Q36,'設定'!$D$7:$E$18,2,0)</f>
        <v>#N/A</v>
      </c>
      <c r="T36" s="138" t="e">
        <f t="shared" si="8"/>
        <v>#N/A</v>
      </c>
      <c r="U36" s="138" t="e">
        <f t="shared" si="9"/>
        <v>#N/A</v>
      </c>
      <c r="V36" s="138">
        <f>VLOOKUP($C36,'設定'!$G$7:$H$48,2,0)</f>
        <v>0</v>
      </c>
      <c r="W36" s="138" t="e">
        <f>VLOOKUP($Q36,'設定'!$I$7:$J$18,2,0)</f>
        <v>#N/A</v>
      </c>
      <c r="X36" s="138" t="e">
        <f t="shared" si="10"/>
        <v>#N/A</v>
      </c>
      <c r="Y36" s="138" t="e">
        <f t="shared" si="30"/>
        <v>#N/A</v>
      </c>
      <c r="Z36" s="138" t="e">
        <f t="shared" si="11"/>
        <v>#N/A</v>
      </c>
      <c r="AA36" s="62" t="e">
        <f t="shared" si="12"/>
        <v>#N/A</v>
      </c>
      <c r="AB36" s="94" t="e">
        <f t="shared" si="13"/>
        <v>#N/A</v>
      </c>
      <c r="AC36" s="183"/>
      <c r="AD36" s="135">
        <f>VLOOKUP($C36,'設定'!$B$7:$C$48,2,0)</f>
        <v>0</v>
      </c>
      <c r="AE36" s="136" t="e">
        <f>VLOOKUP(AC36,'設定'!$D$7:$E$18,2,0)</f>
        <v>#N/A</v>
      </c>
      <c r="AF36" s="138" t="e">
        <f t="shared" si="14"/>
        <v>#N/A</v>
      </c>
      <c r="AG36" s="138" t="e">
        <f t="shared" si="15"/>
        <v>#N/A</v>
      </c>
      <c r="AH36" s="138">
        <f>VLOOKUP($C36,'設定'!$G$7:$H$48,2,0)</f>
        <v>0</v>
      </c>
      <c r="AI36" s="138" t="e">
        <f>VLOOKUP($AC36,'設定'!$I$7:$J$18,2,0)</f>
        <v>#N/A</v>
      </c>
      <c r="AJ36" s="138" t="e">
        <f t="shared" si="16"/>
        <v>#N/A</v>
      </c>
      <c r="AK36" s="138" t="e">
        <f t="shared" si="31"/>
        <v>#N/A</v>
      </c>
      <c r="AL36" s="138" t="e">
        <f t="shared" si="17"/>
        <v>#N/A</v>
      </c>
      <c r="AM36" s="62" t="e">
        <f t="shared" si="18"/>
        <v>#N/A</v>
      </c>
      <c r="AN36" s="94" t="e">
        <f t="shared" si="19"/>
        <v>#N/A</v>
      </c>
      <c r="AO36" s="63">
        <f>AO35+($AO$45-$AO$35)/10</f>
        <v>3906500</v>
      </c>
      <c r="AP36" s="62">
        <f>AP35+($AP$45-$AP$35)/10</f>
        <v>4882100</v>
      </c>
      <c r="AQ36" s="97">
        <f t="shared" si="20"/>
        <v>39</v>
      </c>
      <c r="AR36" s="64">
        <f t="shared" si="35"/>
        <v>3578400</v>
      </c>
      <c r="AS36" s="65">
        <f t="shared" si="36"/>
        <v>4458500</v>
      </c>
      <c r="AT36" s="59"/>
      <c r="AU36" s="147">
        <f t="shared" si="21"/>
        <v>21</v>
      </c>
      <c r="AV36" s="148" t="e">
        <f t="shared" si="22"/>
        <v>#N/A</v>
      </c>
      <c r="AW36" s="148" t="e">
        <f t="shared" si="23"/>
        <v>#N/A</v>
      </c>
      <c r="AX36" s="148" t="e">
        <f t="shared" si="24"/>
        <v>#N/A</v>
      </c>
      <c r="AY36" s="148" t="e">
        <f t="shared" si="25"/>
        <v>#N/A</v>
      </c>
      <c r="AZ36" s="148" t="e">
        <f t="shared" si="26"/>
        <v>#N/A</v>
      </c>
      <c r="BA36" s="149" t="e">
        <f t="shared" si="27"/>
        <v>#N/A</v>
      </c>
      <c r="BB36" s="150">
        <f t="shared" si="28"/>
        <v>3578400</v>
      </c>
      <c r="BC36" s="150">
        <f t="shared" si="0"/>
        <v>4458500</v>
      </c>
      <c r="BD36" s="150"/>
      <c r="BE36" s="150"/>
      <c r="BF36" s="150">
        <f t="shared" si="32"/>
        <v>21</v>
      </c>
      <c r="BG36" s="150" t="e">
        <f>#REF!</f>
        <v>#REF!</v>
      </c>
      <c r="BH36" s="150"/>
    </row>
    <row r="37" spans="2:60" s="60" customFormat="1" ht="12">
      <c r="B37" s="81">
        <f t="shared" si="1"/>
        <v>40</v>
      </c>
      <c r="C37" s="82">
        <f t="shared" si="1"/>
        <v>22</v>
      </c>
      <c r="D37" s="183"/>
      <c r="E37" s="135">
        <f>VLOOKUP($C37,'設定'!$B$7:$C$48,2,0)</f>
        <v>0</v>
      </c>
      <c r="F37" s="136" t="e">
        <f>VLOOKUP(D37,'設定'!$D$7:$E$18,2,0)</f>
        <v>#N/A</v>
      </c>
      <c r="G37" s="138" t="e">
        <f t="shared" si="2"/>
        <v>#N/A</v>
      </c>
      <c r="H37" s="138" t="e">
        <f t="shared" si="3"/>
        <v>#N/A</v>
      </c>
      <c r="I37" s="138">
        <f>VLOOKUP($C37,'設定'!$G$7:$H$48,2,0)</f>
        <v>0</v>
      </c>
      <c r="J37" s="138" t="e">
        <f>VLOOKUP($D37,'設定'!$I$7:$J$18,2,0)</f>
        <v>#N/A</v>
      </c>
      <c r="K37" s="138" t="e">
        <f t="shared" si="4"/>
        <v>#N/A</v>
      </c>
      <c r="L37" s="138" t="e">
        <f t="shared" si="29"/>
        <v>#N/A</v>
      </c>
      <c r="M37" s="138" t="e">
        <f t="shared" si="5"/>
        <v>#N/A</v>
      </c>
      <c r="N37" s="185"/>
      <c r="O37" s="62" t="e">
        <f t="shared" si="6"/>
        <v>#N/A</v>
      </c>
      <c r="P37" s="94" t="e">
        <f t="shared" si="7"/>
        <v>#N/A</v>
      </c>
      <c r="Q37" s="183"/>
      <c r="R37" s="135">
        <f>VLOOKUP($C37,'設定'!$B$7:$C$48,2,0)</f>
        <v>0</v>
      </c>
      <c r="S37" s="136" t="e">
        <f>VLOOKUP(Q37,'設定'!$D$7:$E$18,2,0)</f>
        <v>#N/A</v>
      </c>
      <c r="T37" s="138" t="e">
        <f t="shared" si="8"/>
        <v>#N/A</v>
      </c>
      <c r="U37" s="138" t="e">
        <f t="shared" si="9"/>
        <v>#N/A</v>
      </c>
      <c r="V37" s="138">
        <f>VLOOKUP($C37,'設定'!$G$7:$H$48,2,0)</f>
        <v>0</v>
      </c>
      <c r="W37" s="138" t="e">
        <f>VLOOKUP($Q37,'設定'!$I$7:$J$18,2,0)</f>
        <v>#N/A</v>
      </c>
      <c r="X37" s="138" t="e">
        <f t="shared" si="10"/>
        <v>#N/A</v>
      </c>
      <c r="Y37" s="138" t="e">
        <f t="shared" si="30"/>
        <v>#N/A</v>
      </c>
      <c r="Z37" s="138" t="e">
        <f t="shared" si="11"/>
        <v>#N/A</v>
      </c>
      <c r="AA37" s="62" t="e">
        <f t="shared" si="12"/>
        <v>#N/A</v>
      </c>
      <c r="AB37" s="94" t="e">
        <f t="shared" si="13"/>
        <v>#N/A</v>
      </c>
      <c r="AC37" s="183"/>
      <c r="AD37" s="135">
        <f>VLOOKUP($C37,'設定'!$B$7:$C$48,2,0)</f>
        <v>0</v>
      </c>
      <c r="AE37" s="136" t="e">
        <f>VLOOKUP(AC37,'設定'!$D$7:$E$18,2,0)</f>
        <v>#N/A</v>
      </c>
      <c r="AF37" s="138" t="e">
        <f t="shared" si="14"/>
        <v>#N/A</v>
      </c>
      <c r="AG37" s="138" t="e">
        <f t="shared" si="15"/>
        <v>#N/A</v>
      </c>
      <c r="AH37" s="138">
        <f>VLOOKUP($C37,'設定'!$G$7:$H$48,2,0)</f>
        <v>0</v>
      </c>
      <c r="AI37" s="138" t="e">
        <f>VLOOKUP($AC37,'設定'!$I$7:$J$18,2,0)</f>
        <v>#N/A</v>
      </c>
      <c r="AJ37" s="138" t="e">
        <f t="shared" si="16"/>
        <v>#N/A</v>
      </c>
      <c r="AK37" s="138" t="e">
        <f t="shared" si="31"/>
        <v>#N/A</v>
      </c>
      <c r="AL37" s="138" t="e">
        <f t="shared" si="17"/>
        <v>#N/A</v>
      </c>
      <c r="AM37" s="62" t="e">
        <f t="shared" si="18"/>
        <v>#N/A</v>
      </c>
      <c r="AN37" s="94" t="e">
        <f t="shared" si="19"/>
        <v>#N/A</v>
      </c>
      <c r="AO37" s="63">
        <f aca="true" t="shared" si="37" ref="AO37:AO44">AO36+($AO$45-$AO$35)/10</f>
        <v>4227000</v>
      </c>
      <c r="AP37" s="62">
        <f aca="true" t="shared" si="38" ref="AP37:AP44">AP36+($AP$45-$AP$35)/10</f>
        <v>5351200</v>
      </c>
      <c r="AQ37" s="97">
        <f t="shared" si="20"/>
        <v>40</v>
      </c>
      <c r="AR37" s="64">
        <f t="shared" si="35"/>
        <v>3869600</v>
      </c>
      <c r="AS37" s="65">
        <f t="shared" si="36"/>
        <v>4841000</v>
      </c>
      <c r="AT37" s="59"/>
      <c r="AU37" s="147">
        <f t="shared" si="21"/>
        <v>22</v>
      </c>
      <c r="AV37" s="148" t="e">
        <f t="shared" si="22"/>
        <v>#N/A</v>
      </c>
      <c r="AW37" s="148" t="e">
        <f t="shared" si="23"/>
        <v>#N/A</v>
      </c>
      <c r="AX37" s="148" t="e">
        <f t="shared" si="24"/>
        <v>#N/A</v>
      </c>
      <c r="AY37" s="148" t="e">
        <f t="shared" si="25"/>
        <v>#N/A</v>
      </c>
      <c r="AZ37" s="148" t="e">
        <f t="shared" si="26"/>
        <v>#N/A</v>
      </c>
      <c r="BA37" s="149" t="e">
        <f t="shared" si="27"/>
        <v>#N/A</v>
      </c>
      <c r="BB37" s="150">
        <f t="shared" si="28"/>
        <v>3869600</v>
      </c>
      <c r="BC37" s="150">
        <f t="shared" si="0"/>
        <v>4841000</v>
      </c>
      <c r="BD37" s="150"/>
      <c r="BE37" s="150"/>
      <c r="BF37" s="150">
        <f t="shared" si="32"/>
        <v>22</v>
      </c>
      <c r="BG37" s="150" t="e">
        <f>#REF!</f>
        <v>#REF!</v>
      </c>
      <c r="BH37" s="150"/>
    </row>
    <row r="38" spans="2:60" s="60" customFormat="1" ht="12">
      <c r="B38" s="81">
        <f t="shared" si="1"/>
        <v>41</v>
      </c>
      <c r="C38" s="82">
        <f t="shared" si="1"/>
        <v>23</v>
      </c>
      <c r="D38" s="183"/>
      <c r="E38" s="135">
        <f>VLOOKUP($C38,'設定'!$B$7:$C$48,2,0)</f>
        <v>0</v>
      </c>
      <c r="F38" s="136" t="e">
        <f>VLOOKUP(D38,'設定'!$D$7:$E$18,2,0)</f>
        <v>#N/A</v>
      </c>
      <c r="G38" s="138" t="e">
        <f t="shared" si="2"/>
        <v>#N/A</v>
      </c>
      <c r="H38" s="138" t="e">
        <f t="shared" si="3"/>
        <v>#N/A</v>
      </c>
      <c r="I38" s="138">
        <f>VLOOKUP($C38,'設定'!$G$7:$H$48,2,0)</f>
        <v>0</v>
      </c>
      <c r="J38" s="138" t="e">
        <f>VLOOKUP($D38,'設定'!$I$7:$J$18,2,0)</f>
        <v>#N/A</v>
      </c>
      <c r="K38" s="138" t="e">
        <f t="shared" si="4"/>
        <v>#N/A</v>
      </c>
      <c r="L38" s="138" t="e">
        <f t="shared" si="29"/>
        <v>#N/A</v>
      </c>
      <c r="M38" s="138" t="e">
        <f t="shared" si="5"/>
        <v>#N/A</v>
      </c>
      <c r="N38" s="185"/>
      <c r="O38" s="62" t="e">
        <f t="shared" si="6"/>
        <v>#N/A</v>
      </c>
      <c r="P38" s="94" t="e">
        <f t="shared" si="7"/>
        <v>#N/A</v>
      </c>
      <c r="Q38" s="183"/>
      <c r="R38" s="135">
        <f>VLOOKUP($C38,'設定'!$B$7:$C$48,2,0)</f>
        <v>0</v>
      </c>
      <c r="S38" s="136" t="e">
        <f>VLOOKUP(Q38,'設定'!$D$7:$E$18,2,0)</f>
        <v>#N/A</v>
      </c>
      <c r="T38" s="138" t="e">
        <f t="shared" si="8"/>
        <v>#N/A</v>
      </c>
      <c r="U38" s="138" t="e">
        <f t="shared" si="9"/>
        <v>#N/A</v>
      </c>
      <c r="V38" s="138">
        <f>VLOOKUP($C38,'設定'!$G$7:$H$48,2,0)</f>
        <v>0</v>
      </c>
      <c r="W38" s="138" t="e">
        <f>VLOOKUP($Q38,'設定'!$I$7:$J$18,2,0)</f>
        <v>#N/A</v>
      </c>
      <c r="X38" s="138" t="e">
        <f t="shared" si="10"/>
        <v>#N/A</v>
      </c>
      <c r="Y38" s="138" t="e">
        <f t="shared" si="30"/>
        <v>#N/A</v>
      </c>
      <c r="Z38" s="138" t="e">
        <f t="shared" si="11"/>
        <v>#N/A</v>
      </c>
      <c r="AA38" s="62" t="e">
        <f t="shared" si="12"/>
        <v>#N/A</v>
      </c>
      <c r="AB38" s="94" t="e">
        <f t="shared" si="13"/>
        <v>#N/A</v>
      </c>
      <c r="AC38" s="183"/>
      <c r="AD38" s="135">
        <f>VLOOKUP($C38,'設定'!$B$7:$C$48,2,0)</f>
        <v>0</v>
      </c>
      <c r="AE38" s="136" t="e">
        <f>VLOOKUP(AC38,'設定'!$D$7:$E$18,2,0)</f>
        <v>#N/A</v>
      </c>
      <c r="AF38" s="138" t="e">
        <f t="shared" si="14"/>
        <v>#N/A</v>
      </c>
      <c r="AG38" s="138" t="e">
        <f t="shared" si="15"/>
        <v>#N/A</v>
      </c>
      <c r="AH38" s="138">
        <f>VLOOKUP($C38,'設定'!$G$7:$H$48,2,0)</f>
        <v>0</v>
      </c>
      <c r="AI38" s="138" t="e">
        <f>VLOOKUP($AC38,'設定'!$I$7:$J$18,2,0)</f>
        <v>#N/A</v>
      </c>
      <c r="AJ38" s="138" t="e">
        <f t="shared" si="16"/>
        <v>#N/A</v>
      </c>
      <c r="AK38" s="138" t="e">
        <f t="shared" si="31"/>
        <v>#N/A</v>
      </c>
      <c r="AL38" s="138" t="e">
        <f t="shared" si="17"/>
        <v>#N/A</v>
      </c>
      <c r="AM38" s="62" t="e">
        <f t="shared" si="18"/>
        <v>#N/A</v>
      </c>
      <c r="AN38" s="94" t="e">
        <f t="shared" si="19"/>
        <v>#N/A</v>
      </c>
      <c r="AO38" s="63">
        <f t="shared" si="37"/>
        <v>4547500</v>
      </c>
      <c r="AP38" s="62">
        <f t="shared" si="38"/>
        <v>5820300</v>
      </c>
      <c r="AQ38" s="97">
        <f t="shared" si="20"/>
        <v>41</v>
      </c>
      <c r="AR38" s="64">
        <f t="shared" si="35"/>
        <v>4160800</v>
      </c>
      <c r="AS38" s="65">
        <f t="shared" si="36"/>
        <v>5223500</v>
      </c>
      <c r="AT38" s="59"/>
      <c r="AU38" s="147">
        <f t="shared" si="21"/>
        <v>23</v>
      </c>
      <c r="AV38" s="148" t="e">
        <f t="shared" si="22"/>
        <v>#N/A</v>
      </c>
      <c r="AW38" s="148" t="e">
        <f t="shared" si="23"/>
        <v>#N/A</v>
      </c>
      <c r="AX38" s="148" t="e">
        <f t="shared" si="24"/>
        <v>#N/A</v>
      </c>
      <c r="AY38" s="148" t="e">
        <f t="shared" si="25"/>
        <v>#N/A</v>
      </c>
      <c r="AZ38" s="148" t="e">
        <f t="shared" si="26"/>
        <v>#N/A</v>
      </c>
      <c r="BA38" s="149" t="e">
        <f t="shared" si="27"/>
        <v>#N/A</v>
      </c>
      <c r="BB38" s="150">
        <f t="shared" si="28"/>
        <v>4160800</v>
      </c>
      <c r="BC38" s="150">
        <f t="shared" si="0"/>
        <v>5223500</v>
      </c>
      <c r="BD38" s="150"/>
      <c r="BE38" s="150"/>
      <c r="BF38" s="150">
        <f t="shared" si="32"/>
        <v>23</v>
      </c>
      <c r="BG38" s="150" t="e">
        <f>#REF!</f>
        <v>#REF!</v>
      </c>
      <c r="BH38" s="150"/>
    </row>
    <row r="39" spans="2:60" s="60" customFormat="1" ht="12">
      <c r="B39" s="81">
        <f t="shared" si="1"/>
        <v>42</v>
      </c>
      <c r="C39" s="82">
        <f t="shared" si="1"/>
        <v>24</v>
      </c>
      <c r="D39" s="183"/>
      <c r="E39" s="135">
        <f>VLOOKUP($C39,'設定'!$B$7:$C$48,2,0)</f>
        <v>0</v>
      </c>
      <c r="F39" s="136" t="e">
        <f>VLOOKUP(D39,'設定'!$D$7:$E$18,2,0)</f>
        <v>#N/A</v>
      </c>
      <c r="G39" s="138" t="e">
        <f t="shared" si="2"/>
        <v>#N/A</v>
      </c>
      <c r="H39" s="138" t="e">
        <f t="shared" si="3"/>
        <v>#N/A</v>
      </c>
      <c r="I39" s="138">
        <f>VLOOKUP($C39,'設定'!$G$7:$H$48,2,0)</f>
        <v>0</v>
      </c>
      <c r="J39" s="138" t="e">
        <f>VLOOKUP($D39,'設定'!$I$7:$J$18,2,0)</f>
        <v>#N/A</v>
      </c>
      <c r="K39" s="138" t="e">
        <f t="shared" si="4"/>
        <v>#N/A</v>
      </c>
      <c r="L39" s="138" t="e">
        <f t="shared" si="29"/>
        <v>#N/A</v>
      </c>
      <c r="M39" s="138" t="e">
        <f t="shared" si="5"/>
        <v>#N/A</v>
      </c>
      <c r="N39" s="185"/>
      <c r="O39" s="62" t="e">
        <f t="shared" si="6"/>
        <v>#N/A</v>
      </c>
      <c r="P39" s="94" t="e">
        <f t="shared" si="7"/>
        <v>#N/A</v>
      </c>
      <c r="Q39" s="183"/>
      <c r="R39" s="135">
        <f>VLOOKUP($C39,'設定'!$B$7:$C$48,2,0)</f>
        <v>0</v>
      </c>
      <c r="S39" s="136" t="e">
        <f>VLOOKUP(Q39,'設定'!$D$7:$E$18,2,0)</f>
        <v>#N/A</v>
      </c>
      <c r="T39" s="138" t="e">
        <f t="shared" si="8"/>
        <v>#N/A</v>
      </c>
      <c r="U39" s="138" t="e">
        <f t="shared" si="9"/>
        <v>#N/A</v>
      </c>
      <c r="V39" s="138">
        <f>VLOOKUP($C39,'設定'!$G$7:$H$48,2,0)</f>
        <v>0</v>
      </c>
      <c r="W39" s="138" t="e">
        <f>VLOOKUP($Q39,'設定'!$I$7:$J$18,2,0)</f>
        <v>#N/A</v>
      </c>
      <c r="X39" s="138" t="e">
        <f t="shared" si="10"/>
        <v>#N/A</v>
      </c>
      <c r="Y39" s="138" t="e">
        <f t="shared" si="30"/>
        <v>#N/A</v>
      </c>
      <c r="Z39" s="138" t="e">
        <f t="shared" si="11"/>
        <v>#N/A</v>
      </c>
      <c r="AA39" s="62" t="e">
        <f t="shared" si="12"/>
        <v>#N/A</v>
      </c>
      <c r="AB39" s="94" t="e">
        <f t="shared" si="13"/>
        <v>#N/A</v>
      </c>
      <c r="AC39" s="183"/>
      <c r="AD39" s="135">
        <f>VLOOKUP($C39,'設定'!$B$7:$C$48,2,0)</f>
        <v>0</v>
      </c>
      <c r="AE39" s="136" t="e">
        <f>VLOOKUP(AC39,'設定'!$D$7:$E$18,2,0)</f>
        <v>#N/A</v>
      </c>
      <c r="AF39" s="138" t="e">
        <f t="shared" si="14"/>
        <v>#N/A</v>
      </c>
      <c r="AG39" s="138" t="e">
        <f t="shared" si="15"/>
        <v>#N/A</v>
      </c>
      <c r="AH39" s="138">
        <f>VLOOKUP($C39,'設定'!$G$7:$H$48,2,0)</f>
        <v>0</v>
      </c>
      <c r="AI39" s="138" t="e">
        <f>VLOOKUP($AC39,'設定'!$I$7:$J$18,2,0)</f>
        <v>#N/A</v>
      </c>
      <c r="AJ39" s="138" t="e">
        <f t="shared" si="16"/>
        <v>#N/A</v>
      </c>
      <c r="AK39" s="138" t="e">
        <f t="shared" si="31"/>
        <v>#N/A</v>
      </c>
      <c r="AL39" s="138" t="e">
        <f t="shared" si="17"/>
        <v>#N/A</v>
      </c>
      <c r="AM39" s="62" t="e">
        <f t="shared" si="18"/>
        <v>#N/A</v>
      </c>
      <c r="AN39" s="94" t="e">
        <f t="shared" si="19"/>
        <v>#N/A</v>
      </c>
      <c r="AO39" s="63">
        <f t="shared" si="37"/>
        <v>4868000</v>
      </c>
      <c r="AP39" s="62">
        <f t="shared" si="38"/>
        <v>6289400</v>
      </c>
      <c r="AQ39" s="97">
        <f t="shared" si="20"/>
        <v>42</v>
      </c>
      <c r="AR39" s="64">
        <v>4452000</v>
      </c>
      <c r="AS39" s="65">
        <v>5606000</v>
      </c>
      <c r="AT39" s="59"/>
      <c r="AU39" s="147">
        <f t="shared" si="21"/>
        <v>24</v>
      </c>
      <c r="AV39" s="148" t="e">
        <f t="shared" si="22"/>
        <v>#N/A</v>
      </c>
      <c r="AW39" s="148" t="e">
        <f t="shared" si="23"/>
        <v>#N/A</v>
      </c>
      <c r="AX39" s="148" t="e">
        <f t="shared" si="24"/>
        <v>#N/A</v>
      </c>
      <c r="AY39" s="148" t="e">
        <f t="shared" si="25"/>
        <v>#N/A</v>
      </c>
      <c r="AZ39" s="148" t="e">
        <f t="shared" si="26"/>
        <v>#N/A</v>
      </c>
      <c r="BA39" s="149" t="e">
        <f t="shared" si="27"/>
        <v>#N/A</v>
      </c>
      <c r="BB39" s="150">
        <f t="shared" si="28"/>
        <v>4452000</v>
      </c>
      <c r="BC39" s="150">
        <f t="shared" si="0"/>
        <v>5606000</v>
      </c>
      <c r="BD39" s="150"/>
      <c r="BE39" s="150"/>
      <c r="BF39" s="150">
        <f t="shared" si="32"/>
        <v>24</v>
      </c>
      <c r="BG39" s="150" t="e">
        <f>#REF!</f>
        <v>#REF!</v>
      </c>
      <c r="BH39" s="150"/>
    </row>
    <row r="40" spans="2:60" s="60" customFormat="1" ht="12">
      <c r="B40" s="81">
        <f t="shared" si="1"/>
        <v>43</v>
      </c>
      <c r="C40" s="82">
        <f t="shared" si="1"/>
        <v>25</v>
      </c>
      <c r="D40" s="183"/>
      <c r="E40" s="135">
        <f>VLOOKUP($C40,'設定'!$B$7:$C$48,2,0)</f>
        <v>0</v>
      </c>
      <c r="F40" s="136" t="e">
        <f>VLOOKUP(D40,'設定'!$D$7:$E$18,2,0)</f>
        <v>#N/A</v>
      </c>
      <c r="G40" s="138" t="e">
        <f t="shared" si="2"/>
        <v>#N/A</v>
      </c>
      <c r="H40" s="138" t="e">
        <f t="shared" si="3"/>
        <v>#N/A</v>
      </c>
      <c r="I40" s="138">
        <f>VLOOKUP($C40,'設定'!$G$7:$H$48,2,0)</f>
        <v>0</v>
      </c>
      <c r="J40" s="138" t="e">
        <f>VLOOKUP($D40,'設定'!$I$7:$J$18,2,0)</f>
        <v>#N/A</v>
      </c>
      <c r="K40" s="138" t="e">
        <f t="shared" si="4"/>
        <v>#N/A</v>
      </c>
      <c r="L40" s="138" t="e">
        <f t="shared" si="29"/>
        <v>#N/A</v>
      </c>
      <c r="M40" s="138" t="e">
        <f t="shared" si="5"/>
        <v>#N/A</v>
      </c>
      <c r="N40" s="185"/>
      <c r="O40" s="62" t="e">
        <f t="shared" si="6"/>
        <v>#N/A</v>
      </c>
      <c r="P40" s="94" t="e">
        <f t="shared" si="7"/>
        <v>#N/A</v>
      </c>
      <c r="Q40" s="183"/>
      <c r="R40" s="135">
        <f>VLOOKUP($C40,'設定'!$B$7:$C$48,2,0)</f>
        <v>0</v>
      </c>
      <c r="S40" s="136" t="e">
        <f>VLOOKUP(Q40,'設定'!$D$7:$E$18,2,0)</f>
        <v>#N/A</v>
      </c>
      <c r="T40" s="138" t="e">
        <f t="shared" si="8"/>
        <v>#N/A</v>
      </c>
      <c r="U40" s="138" t="e">
        <f t="shared" si="9"/>
        <v>#N/A</v>
      </c>
      <c r="V40" s="138">
        <f>VLOOKUP($C40,'設定'!$G$7:$H$48,2,0)</f>
        <v>0</v>
      </c>
      <c r="W40" s="138" t="e">
        <f>VLOOKUP($Q40,'設定'!$I$7:$J$18,2,0)</f>
        <v>#N/A</v>
      </c>
      <c r="X40" s="138" t="e">
        <f t="shared" si="10"/>
        <v>#N/A</v>
      </c>
      <c r="Y40" s="138" t="e">
        <f t="shared" si="30"/>
        <v>#N/A</v>
      </c>
      <c r="Z40" s="138" t="e">
        <f t="shared" si="11"/>
        <v>#N/A</v>
      </c>
      <c r="AA40" s="62" t="e">
        <f t="shared" si="12"/>
        <v>#N/A</v>
      </c>
      <c r="AB40" s="94" t="e">
        <f t="shared" si="13"/>
        <v>#N/A</v>
      </c>
      <c r="AC40" s="183"/>
      <c r="AD40" s="135">
        <f>VLOOKUP($C40,'設定'!$B$7:$C$48,2,0)</f>
        <v>0</v>
      </c>
      <c r="AE40" s="136" t="e">
        <f>VLOOKUP(AC40,'設定'!$D$7:$E$18,2,0)</f>
        <v>#N/A</v>
      </c>
      <c r="AF40" s="138" t="e">
        <f t="shared" si="14"/>
        <v>#N/A</v>
      </c>
      <c r="AG40" s="138" t="e">
        <f t="shared" si="15"/>
        <v>#N/A</v>
      </c>
      <c r="AH40" s="138">
        <f>VLOOKUP($C40,'設定'!$G$7:$H$48,2,0)</f>
        <v>0</v>
      </c>
      <c r="AI40" s="138" t="e">
        <f>VLOOKUP($AC40,'設定'!$I$7:$J$18,2,0)</f>
        <v>#N/A</v>
      </c>
      <c r="AJ40" s="138" t="e">
        <f t="shared" si="16"/>
        <v>#N/A</v>
      </c>
      <c r="AK40" s="138" t="e">
        <f t="shared" si="31"/>
        <v>#N/A</v>
      </c>
      <c r="AL40" s="138" t="e">
        <f t="shared" si="17"/>
        <v>#N/A</v>
      </c>
      <c r="AM40" s="62" t="e">
        <f t="shared" si="18"/>
        <v>#N/A</v>
      </c>
      <c r="AN40" s="94" t="e">
        <f t="shared" si="19"/>
        <v>#N/A</v>
      </c>
      <c r="AO40" s="63">
        <f t="shared" si="37"/>
        <v>5188500</v>
      </c>
      <c r="AP40" s="62">
        <f t="shared" si="38"/>
        <v>6758500</v>
      </c>
      <c r="AQ40" s="97">
        <f t="shared" si="20"/>
        <v>43</v>
      </c>
      <c r="AR40" s="64">
        <f>AR39+($AR$44-$AR$39)/5</f>
        <v>4869800</v>
      </c>
      <c r="AS40" s="65">
        <f>AS39+($AS$44-$AS$39)/5</f>
        <v>6189000</v>
      </c>
      <c r="AT40" s="59"/>
      <c r="AU40" s="147">
        <f t="shared" si="21"/>
        <v>25</v>
      </c>
      <c r="AV40" s="148" t="e">
        <f t="shared" si="22"/>
        <v>#N/A</v>
      </c>
      <c r="AW40" s="148" t="e">
        <f t="shared" si="23"/>
        <v>#N/A</v>
      </c>
      <c r="AX40" s="148" t="e">
        <f t="shared" si="24"/>
        <v>#N/A</v>
      </c>
      <c r="AY40" s="148" t="e">
        <f t="shared" si="25"/>
        <v>#N/A</v>
      </c>
      <c r="AZ40" s="148" t="e">
        <f t="shared" si="26"/>
        <v>#N/A</v>
      </c>
      <c r="BA40" s="149" t="e">
        <f t="shared" si="27"/>
        <v>#N/A</v>
      </c>
      <c r="BB40" s="150">
        <f t="shared" si="28"/>
        <v>4869800</v>
      </c>
      <c r="BC40" s="150">
        <f t="shared" si="0"/>
        <v>6189000</v>
      </c>
      <c r="BD40" s="150"/>
      <c r="BE40" s="150"/>
      <c r="BF40" s="150">
        <f t="shared" si="32"/>
        <v>25</v>
      </c>
      <c r="BG40" s="150" t="e">
        <f>#REF!</f>
        <v>#REF!</v>
      </c>
      <c r="BH40" s="150"/>
    </row>
    <row r="41" spans="2:60" s="60" customFormat="1" ht="12">
      <c r="B41" s="81">
        <f t="shared" si="1"/>
        <v>44</v>
      </c>
      <c r="C41" s="82">
        <f t="shared" si="1"/>
        <v>26</v>
      </c>
      <c r="D41" s="183"/>
      <c r="E41" s="135">
        <f>VLOOKUP($C41,'設定'!$B$7:$C$48,2,0)</f>
        <v>0</v>
      </c>
      <c r="F41" s="136" t="e">
        <f>VLOOKUP(D41,'設定'!$D$7:$E$18,2,0)</f>
        <v>#N/A</v>
      </c>
      <c r="G41" s="138" t="e">
        <f t="shared" si="2"/>
        <v>#N/A</v>
      </c>
      <c r="H41" s="138" t="e">
        <f t="shared" si="3"/>
        <v>#N/A</v>
      </c>
      <c r="I41" s="138">
        <f>VLOOKUP($C41,'設定'!$G$7:$H$48,2,0)</f>
        <v>0</v>
      </c>
      <c r="J41" s="138" t="e">
        <f>VLOOKUP($D41,'設定'!$I$7:$J$18,2,0)</f>
        <v>#N/A</v>
      </c>
      <c r="K41" s="138" t="e">
        <f t="shared" si="4"/>
        <v>#N/A</v>
      </c>
      <c r="L41" s="138" t="e">
        <f t="shared" si="29"/>
        <v>#N/A</v>
      </c>
      <c r="M41" s="138" t="e">
        <f t="shared" si="5"/>
        <v>#N/A</v>
      </c>
      <c r="N41" s="185"/>
      <c r="O41" s="62" t="e">
        <f t="shared" si="6"/>
        <v>#N/A</v>
      </c>
      <c r="P41" s="94" t="e">
        <f t="shared" si="7"/>
        <v>#N/A</v>
      </c>
      <c r="Q41" s="183"/>
      <c r="R41" s="135">
        <f>VLOOKUP($C41,'設定'!$B$7:$C$48,2,0)</f>
        <v>0</v>
      </c>
      <c r="S41" s="136" t="e">
        <f>VLOOKUP(Q41,'設定'!$D$7:$E$18,2,0)</f>
        <v>#N/A</v>
      </c>
      <c r="T41" s="138" t="e">
        <f t="shared" si="8"/>
        <v>#N/A</v>
      </c>
      <c r="U41" s="138" t="e">
        <f t="shared" si="9"/>
        <v>#N/A</v>
      </c>
      <c r="V41" s="138">
        <f>VLOOKUP($C41,'設定'!$G$7:$H$48,2,0)</f>
        <v>0</v>
      </c>
      <c r="W41" s="138" t="e">
        <f>VLOOKUP($Q41,'設定'!$I$7:$J$18,2,0)</f>
        <v>#N/A</v>
      </c>
      <c r="X41" s="138" t="e">
        <f t="shared" si="10"/>
        <v>#N/A</v>
      </c>
      <c r="Y41" s="138" t="e">
        <f t="shared" si="30"/>
        <v>#N/A</v>
      </c>
      <c r="Z41" s="138" t="e">
        <f t="shared" si="11"/>
        <v>#N/A</v>
      </c>
      <c r="AA41" s="62" t="e">
        <f t="shared" si="12"/>
        <v>#N/A</v>
      </c>
      <c r="AB41" s="94" t="e">
        <f t="shared" si="13"/>
        <v>#N/A</v>
      </c>
      <c r="AC41" s="183"/>
      <c r="AD41" s="135">
        <f>VLOOKUP($C41,'設定'!$B$7:$C$48,2,0)</f>
        <v>0</v>
      </c>
      <c r="AE41" s="136" t="e">
        <f>VLOOKUP(AC41,'設定'!$D$7:$E$18,2,0)</f>
        <v>#N/A</v>
      </c>
      <c r="AF41" s="138" t="e">
        <f t="shared" si="14"/>
        <v>#N/A</v>
      </c>
      <c r="AG41" s="138" t="e">
        <f t="shared" si="15"/>
        <v>#N/A</v>
      </c>
      <c r="AH41" s="138">
        <f>VLOOKUP($C41,'設定'!$G$7:$H$48,2,0)</f>
        <v>0</v>
      </c>
      <c r="AI41" s="138" t="e">
        <f>VLOOKUP($AC41,'設定'!$I$7:$J$18,2,0)</f>
        <v>#N/A</v>
      </c>
      <c r="AJ41" s="138" t="e">
        <f t="shared" si="16"/>
        <v>#N/A</v>
      </c>
      <c r="AK41" s="138" t="e">
        <f t="shared" si="31"/>
        <v>#N/A</v>
      </c>
      <c r="AL41" s="138" t="e">
        <f t="shared" si="17"/>
        <v>#N/A</v>
      </c>
      <c r="AM41" s="62" t="e">
        <f t="shared" si="18"/>
        <v>#N/A</v>
      </c>
      <c r="AN41" s="94" t="e">
        <f t="shared" si="19"/>
        <v>#N/A</v>
      </c>
      <c r="AO41" s="63">
        <f t="shared" si="37"/>
        <v>5509000</v>
      </c>
      <c r="AP41" s="62">
        <f t="shared" si="38"/>
        <v>7227600</v>
      </c>
      <c r="AQ41" s="97">
        <f t="shared" si="20"/>
        <v>44</v>
      </c>
      <c r="AR41" s="64">
        <f>AR40+($AR$44-$AR$39)/5</f>
        <v>5287600</v>
      </c>
      <c r="AS41" s="65">
        <f>AS40+($AS$44-$AS$39)/5</f>
        <v>6772000</v>
      </c>
      <c r="AT41" s="59"/>
      <c r="AU41" s="147">
        <f t="shared" si="21"/>
        <v>26</v>
      </c>
      <c r="AV41" s="148" t="e">
        <f t="shared" si="22"/>
        <v>#N/A</v>
      </c>
      <c r="AW41" s="148" t="e">
        <f t="shared" si="23"/>
        <v>#N/A</v>
      </c>
      <c r="AX41" s="148" t="e">
        <f t="shared" si="24"/>
        <v>#N/A</v>
      </c>
      <c r="AY41" s="148" t="e">
        <f t="shared" si="25"/>
        <v>#N/A</v>
      </c>
      <c r="AZ41" s="148" t="e">
        <f t="shared" si="26"/>
        <v>#N/A</v>
      </c>
      <c r="BA41" s="149" t="e">
        <f t="shared" si="27"/>
        <v>#N/A</v>
      </c>
      <c r="BB41" s="150">
        <f t="shared" si="28"/>
        <v>5287600</v>
      </c>
      <c r="BC41" s="150">
        <f t="shared" si="0"/>
        <v>6772000</v>
      </c>
      <c r="BD41" s="150"/>
      <c r="BE41" s="150"/>
      <c r="BF41" s="150">
        <f t="shared" si="32"/>
        <v>26</v>
      </c>
      <c r="BG41" s="150" t="e">
        <f>#REF!</f>
        <v>#REF!</v>
      </c>
      <c r="BH41" s="150"/>
    </row>
    <row r="42" spans="2:60" s="60" customFormat="1" ht="12">
      <c r="B42" s="81">
        <f t="shared" si="1"/>
        <v>45</v>
      </c>
      <c r="C42" s="82">
        <f t="shared" si="1"/>
        <v>27</v>
      </c>
      <c r="D42" s="183"/>
      <c r="E42" s="135">
        <f>VLOOKUP($C42,'設定'!$B$7:$C$48,2,0)</f>
        <v>0</v>
      </c>
      <c r="F42" s="136" t="e">
        <f>VLOOKUP(D42,'設定'!$D$7:$E$18,2,0)</f>
        <v>#N/A</v>
      </c>
      <c r="G42" s="138" t="e">
        <f t="shared" si="2"/>
        <v>#N/A</v>
      </c>
      <c r="H42" s="138" t="e">
        <f t="shared" si="3"/>
        <v>#N/A</v>
      </c>
      <c r="I42" s="138">
        <f>VLOOKUP($C42,'設定'!$G$7:$H$48,2,0)</f>
        <v>0</v>
      </c>
      <c r="J42" s="138" t="e">
        <f>VLOOKUP($D42,'設定'!$I$7:$J$18,2,0)</f>
        <v>#N/A</v>
      </c>
      <c r="K42" s="138" t="e">
        <f t="shared" si="4"/>
        <v>#N/A</v>
      </c>
      <c r="L42" s="138" t="e">
        <f t="shared" si="29"/>
        <v>#N/A</v>
      </c>
      <c r="M42" s="138" t="e">
        <f t="shared" si="5"/>
        <v>#N/A</v>
      </c>
      <c r="N42" s="185"/>
      <c r="O42" s="62" t="e">
        <f t="shared" si="6"/>
        <v>#N/A</v>
      </c>
      <c r="P42" s="94" t="e">
        <f t="shared" si="7"/>
        <v>#N/A</v>
      </c>
      <c r="Q42" s="183"/>
      <c r="R42" s="135">
        <f>VLOOKUP($C42,'設定'!$B$7:$C$48,2,0)</f>
        <v>0</v>
      </c>
      <c r="S42" s="136" t="e">
        <f>VLOOKUP(Q42,'設定'!$D$7:$E$18,2,0)</f>
        <v>#N/A</v>
      </c>
      <c r="T42" s="138" t="e">
        <f t="shared" si="8"/>
        <v>#N/A</v>
      </c>
      <c r="U42" s="138" t="e">
        <f t="shared" si="9"/>
        <v>#N/A</v>
      </c>
      <c r="V42" s="138">
        <f>VLOOKUP($C42,'設定'!$G$7:$H$48,2,0)</f>
        <v>0</v>
      </c>
      <c r="W42" s="138" t="e">
        <f>VLOOKUP($Q42,'設定'!$I$7:$J$18,2,0)</f>
        <v>#N/A</v>
      </c>
      <c r="X42" s="138" t="e">
        <f t="shared" si="10"/>
        <v>#N/A</v>
      </c>
      <c r="Y42" s="138" t="e">
        <f t="shared" si="30"/>
        <v>#N/A</v>
      </c>
      <c r="Z42" s="138" t="e">
        <f t="shared" si="11"/>
        <v>#N/A</v>
      </c>
      <c r="AA42" s="62" t="e">
        <f t="shared" si="12"/>
        <v>#N/A</v>
      </c>
      <c r="AB42" s="94" t="e">
        <f t="shared" si="13"/>
        <v>#N/A</v>
      </c>
      <c r="AC42" s="183"/>
      <c r="AD42" s="135">
        <f>VLOOKUP($C42,'設定'!$B$7:$C$48,2,0)</f>
        <v>0</v>
      </c>
      <c r="AE42" s="136" t="e">
        <f>VLOOKUP(AC42,'設定'!$D$7:$E$18,2,0)</f>
        <v>#N/A</v>
      </c>
      <c r="AF42" s="138" t="e">
        <f t="shared" si="14"/>
        <v>#N/A</v>
      </c>
      <c r="AG42" s="138" t="e">
        <f t="shared" si="15"/>
        <v>#N/A</v>
      </c>
      <c r="AH42" s="138">
        <f>VLOOKUP($C42,'設定'!$G$7:$H$48,2,0)</f>
        <v>0</v>
      </c>
      <c r="AI42" s="138" t="e">
        <f>VLOOKUP($AC42,'設定'!$I$7:$J$18,2,0)</f>
        <v>#N/A</v>
      </c>
      <c r="AJ42" s="138" t="e">
        <f t="shared" si="16"/>
        <v>#N/A</v>
      </c>
      <c r="AK42" s="138" t="e">
        <f t="shared" si="31"/>
        <v>#N/A</v>
      </c>
      <c r="AL42" s="138" t="e">
        <f t="shared" si="17"/>
        <v>#N/A</v>
      </c>
      <c r="AM42" s="62" t="e">
        <f t="shared" si="18"/>
        <v>#N/A</v>
      </c>
      <c r="AN42" s="94" t="e">
        <f t="shared" si="19"/>
        <v>#N/A</v>
      </c>
      <c r="AO42" s="63">
        <f t="shared" si="37"/>
        <v>5829500</v>
      </c>
      <c r="AP42" s="62">
        <f t="shared" si="38"/>
        <v>7696700</v>
      </c>
      <c r="AQ42" s="97">
        <f t="shared" si="20"/>
        <v>45</v>
      </c>
      <c r="AR42" s="64">
        <f>AR41+($AR$44-$AR$39)/5</f>
        <v>5705400</v>
      </c>
      <c r="AS42" s="65">
        <f>AS41+($AS$44-$AS$39)/5</f>
        <v>7355000</v>
      </c>
      <c r="AT42" s="59"/>
      <c r="AU42" s="147">
        <f t="shared" si="21"/>
        <v>27</v>
      </c>
      <c r="AV42" s="148" t="e">
        <f t="shared" si="22"/>
        <v>#N/A</v>
      </c>
      <c r="AW42" s="148" t="e">
        <f t="shared" si="23"/>
        <v>#N/A</v>
      </c>
      <c r="AX42" s="148" t="e">
        <f t="shared" si="24"/>
        <v>#N/A</v>
      </c>
      <c r="AY42" s="148" t="e">
        <f t="shared" si="25"/>
        <v>#N/A</v>
      </c>
      <c r="AZ42" s="148" t="e">
        <f t="shared" si="26"/>
        <v>#N/A</v>
      </c>
      <c r="BA42" s="149" t="e">
        <f t="shared" si="27"/>
        <v>#N/A</v>
      </c>
      <c r="BB42" s="150">
        <f t="shared" si="28"/>
        <v>5705400</v>
      </c>
      <c r="BC42" s="150">
        <f t="shared" si="0"/>
        <v>7355000</v>
      </c>
      <c r="BD42" s="150"/>
      <c r="BE42" s="150"/>
      <c r="BF42" s="150">
        <f t="shared" si="32"/>
        <v>27</v>
      </c>
      <c r="BG42" s="150" t="e">
        <f>#REF!</f>
        <v>#REF!</v>
      </c>
      <c r="BH42" s="150"/>
    </row>
    <row r="43" spans="2:60" s="60" customFormat="1" ht="12">
      <c r="B43" s="81">
        <f t="shared" si="1"/>
        <v>46</v>
      </c>
      <c r="C43" s="82">
        <f t="shared" si="1"/>
        <v>28</v>
      </c>
      <c r="D43" s="183"/>
      <c r="E43" s="135">
        <f>VLOOKUP($C43,'設定'!$B$7:$C$48,2,0)</f>
        <v>0</v>
      </c>
      <c r="F43" s="136" t="e">
        <f>VLOOKUP(D43,'設定'!$D$7:$E$18,2,0)</f>
        <v>#N/A</v>
      </c>
      <c r="G43" s="138" t="e">
        <f t="shared" si="2"/>
        <v>#N/A</v>
      </c>
      <c r="H43" s="138" t="e">
        <f t="shared" si="3"/>
        <v>#N/A</v>
      </c>
      <c r="I43" s="138">
        <f>VLOOKUP($C43,'設定'!$G$7:$H$48,2,0)</f>
        <v>0</v>
      </c>
      <c r="J43" s="138" t="e">
        <f>VLOOKUP($D43,'設定'!$I$7:$J$18,2,0)</f>
        <v>#N/A</v>
      </c>
      <c r="K43" s="138" t="e">
        <f t="shared" si="4"/>
        <v>#N/A</v>
      </c>
      <c r="L43" s="138" t="e">
        <f t="shared" si="29"/>
        <v>#N/A</v>
      </c>
      <c r="M43" s="138" t="e">
        <f t="shared" si="5"/>
        <v>#N/A</v>
      </c>
      <c r="N43" s="185"/>
      <c r="O43" s="62" t="e">
        <f t="shared" si="6"/>
        <v>#N/A</v>
      </c>
      <c r="P43" s="94" t="e">
        <f t="shared" si="7"/>
        <v>#N/A</v>
      </c>
      <c r="Q43" s="183"/>
      <c r="R43" s="135">
        <f>VLOOKUP($C43,'設定'!$B$7:$C$48,2,0)</f>
        <v>0</v>
      </c>
      <c r="S43" s="136" t="e">
        <f>VLOOKUP(Q43,'設定'!$D$7:$E$18,2,0)</f>
        <v>#N/A</v>
      </c>
      <c r="T43" s="138" t="e">
        <f t="shared" si="8"/>
        <v>#N/A</v>
      </c>
      <c r="U43" s="138" t="e">
        <f t="shared" si="9"/>
        <v>#N/A</v>
      </c>
      <c r="V43" s="138">
        <f>VLOOKUP($C43,'設定'!$G$7:$H$48,2,0)</f>
        <v>0</v>
      </c>
      <c r="W43" s="138" t="e">
        <f>VLOOKUP($Q43,'設定'!$I$7:$J$18,2,0)</f>
        <v>#N/A</v>
      </c>
      <c r="X43" s="138" t="e">
        <f t="shared" si="10"/>
        <v>#N/A</v>
      </c>
      <c r="Y43" s="138" t="e">
        <f t="shared" si="30"/>
        <v>#N/A</v>
      </c>
      <c r="Z43" s="138" t="e">
        <f t="shared" si="11"/>
        <v>#N/A</v>
      </c>
      <c r="AA43" s="62" t="e">
        <f t="shared" si="12"/>
        <v>#N/A</v>
      </c>
      <c r="AB43" s="94" t="e">
        <f t="shared" si="13"/>
        <v>#N/A</v>
      </c>
      <c r="AC43" s="183"/>
      <c r="AD43" s="135">
        <f>VLOOKUP($C43,'設定'!$B$7:$C$48,2,0)</f>
        <v>0</v>
      </c>
      <c r="AE43" s="136" t="e">
        <f>VLOOKUP(AC43,'設定'!$D$7:$E$18,2,0)</f>
        <v>#N/A</v>
      </c>
      <c r="AF43" s="138" t="e">
        <f t="shared" si="14"/>
        <v>#N/A</v>
      </c>
      <c r="AG43" s="138" t="e">
        <f t="shared" si="15"/>
        <v>#N/A</v>
      </c>
      <c r="AH43" s="138">
        <f>VLOOKUP($C43,'設定'!$G$7:$H$48,2,0)</f>
        <v>0</v>
      </c>
      <c r="AI43" s="138" t="e">
        <f>VLOOKUP($AC43,'設定'!$I$7:$J$18,2,0)</f>
        <v>#N/A</v>
      </c>
      <c r="AJ43" s="138" t="e">
        <f t="shared" si="16"/>
        <v>#N/A</v>
      </c>
      <c r="AK43" s="138" t="e">
        <f t="shared" si="31"/>
        <v>#N/A</v>
      </c>
      <c r="AL43" s="138" t="e">
        <f t="shared" si="17"/>
        <v>#N/A</v>
      </c>
      <c r="AM43" s="62" t="e">
        <f t="shared" si="18"/>
        <v>#N/A</v>
      </c>
      <c r="AN43" s="94" t="e">
        <f t="shared" si="19"/>
        <v>#N/A</v>
      </c>
      <c r="AO43" s="63">
        <f t="shared" si="37"/>
        <v>6150000</v>
      </c>
      <c r="AP43" s="62">
        <f t="shared" si="38"/>
        <v>8165800</v>
      </c>
      <c r="AQ43" s="97">
        <f t="shared" si="20"/>
        <v>46</v>
      </c>
      <c r="AR43" s="64">
        <f>AR42+($AR$44-$AR$39)/5</f>
        <v>6123200</v>
      </c>
      <c r="AS43" s="65">
        <f>AS42+($AS$44-$AS$39)/5</f>
        <v>7938000</v>
      </c>
      <c r="AT43" s="59"/>
      <c r="AU43" s="147">
        <f t="shared" si="21"/>
        <v>28</v>
      </c>
      <c r="AV43" s="148" t="e">
        <f t="shared" si="22"/>
        <v>#N/A</v>
      </c>
      <c r="AW43" s="148" t="e">
        <f t="shared" si="23"/>
        <v>#N/A</v>
      </c>
      <c r="AX43" s="148" t="e">
        <f t="shared" si="24"/>
        <v>#N/A</v>
      </c>
      <c r="AY43" s="148" t="e">
        <f t="shared" si="25"/>
        <v>#N/A</v>
      </c>
      <c r="AZ43" s="148" t="e">
        <f t="shared" si="26"/>
        <v>#N/A</v>
      </c>
      <c r="BA43" s="149" t="e">
        <f t="shared" si="27"/>
        <v>#N/A</v>
      </c>
      <c r="BB43" s="150">
        <f t="shared" si="28"/>
        <v>6123200</v>
      </c>
      <c r="BC43" s="150">
        <f t="shared" si="0"/>
        <v>7938000</v>
      </c>
      <c r="BD43" s="150"/>
      <c r="BE43" s="150"/>
      <c r="BF43" s="150">
        <f t="shared" si="32"/>
        <v>28</v>
      </c>
      <c r="BG43" s="150" t="e">
        <f>#REF!</f>
        <v>#REF!</v>
      </c>
      <c r="BH43" s="150"/>
    </row>
    <row r="44" spans="2:60" s="60" customFormat="1" ht="12">
      <c r="B44" s="81">
        <f t="shared" si="1"/>
        <v>47</v>
      </c>
      <c r="C44" s="82">
        <f t="shared" si="1"/>
        <v>29</v>
      </c>
      <c r="D44" s="183"/>
      <c r="E44" s="135">
        <f>VLOOKUP($C44,'設定'!$B$7:$C$48,2,0)</f>
        <v>0</v>
      </c>
      <c r="F44" s="136" t="e">
        <f>VLOOKUP(D44,'設定'!$D$7:$E$18,2,0)</f>
        <v>#N/A</v>
      </c>
      <c r="G44" s="138" t="e">
        <f t="shared" si="2"/>
        <v>#N/A</v>
      </c>
      <c r="H44" s="138" t="e">
        <f t="shared" si="3"/>
        <v>#N/A</v>
      </c>
      <c r="I44" s="138">
        <f>VLOOKUP($C44,'設定'!$G$7:$H$48,2,0)</f>
        <v>0</v>
      </c>
      <c r="J44" s="138" t="e">
        <f>VLOOKUP($D44,'設定'!$I$7:$J$18,2,0)</f>
        <v>#N/A</v>
      </c>
      <c r="K44" s="138" t="e">
        <f t="shared" si="4"/>
        <v>#N/A</v>
      </c>
      <c r="L44" s="138" t="e">
        <f t="shared" si="29"/>
        <v>#N/A</v>
      </c>
      <c r="M44" s="138" t="e">
        <f t="shared" si="5"/>
        <v>#N/A</v>
      </c>
      <c r="N44" s="185"/>
      <c r="O44" s="62" t="e">
        <f t="shared" si="6"/>
        <v>#N/A</v>
      </c>
      <c r="P44" s="94" t="e">
        <f t="shared" si="7"/>
        <v>#N/A</v>
      </c>
      <c r="Q44" s="183"/>
      <c r="R44" s="135">
        <f>VLOOKUP($C44,'設定'!$B$7:$C$48,2,0)</f>
        <v>0</v>
      </c>
      <c r="S44" s="136" t="e">
        <f>VLOOKUP(Q44,'設定'!$D$7:$E$18,2,0)</f>
        <v>#N/A</v>
      </c>
      <c r="T44" s="138" t="e">
        <f t="shared" si="8"/>
        <v>#N/A</v>
      </c>
      <c r="U44" s="138" t="e">
        <f t="shared" si="9"/>
        <v>#N/A</v>
      </c>
      <c r="V44" s="138">
        <f>VLOOKUP($C44,'設定'!$G$7:$H$48,2,0)</f>
        <v>0</v>
      </c>
      <c r="W44" s="138" t="e">
        <f>VLOOKUP($Q44,'設定'!$I$7:$J$18,2,0)</f>
        <v>#N/A</v>
      </c>
      <c r="X44" s="138" t="e">
        <f t="shared" si="10"/>
        <v>#N/A</v>
      </c>
      <c r="Y44" s="138" t="e">
        <f t="shared" si="30"/>
        <v>#N/A</v>
      </c>
      <c r="Z44" s="138" t="e">
        <f t="shared" si="11"/>
        <v>#N/A</v>
      </c>
      <c r="AA44" s="62" t="e">
        <f t="shared" si="12"/>
        <v>#N/A</v>
      </c>
      <c r="AB44" s="94" t="e">
        <f t="shared" si="13"/>
        <v>#N/A</v>
      </c>
      <c r="AC44" s="183"/>
      <c r="AD44" s="135">
        <f>VLOOKUP($C44,'設定'!$B$7:$C$48,2,0)</f>
        <v>0</v>
      </c>
      <c r="AE44" s="136" t="e">
        <f>VLOOKUP(AC44,'設定'!$D$7:$E$18,2,0)</f>
        <v>#N/A</v>
      </c>
      <c r="AF44" s="138" t="e">
        <f t="shared" si="14"/>
        <v>#N/A</v>
      </c>
      <c r="AG44" s="138" t="e">
        <f t="shared" si="15"/>
        <v>#N/A</v>
      </c>
      <c r="AH44" s="138">
        <f>VLOOKUP($C44,'設定'!$G$7:$H$48,2,0)</f>
        <v>0</v>
      </c>
      <c r="AI44" s="138" t="e">
        <f>VLOOKUP($AC44,'設定'!$I$7:$J$18,2,0)</f>
        <v>#N/A</v>
      </c>
      <c r="AJ44" s="138" t="e">
        <f t="shared" si="16"/>
        <v>#N/A</v>
      </c>
      <c r="AK44" s="138" t="e">
        <f t="shared" si="31"/>
        <v>#N/A</v>
      </c>
      <c r="AL44" s="138" t="e">
        <f t="shared" si="17"/>
        <v>#N/A</v>
      </c>
      <c r="AM44" s="62" t="e">
        <f t="shared" si="18"/>
        <v>#N/A</v>
      </c>
      <c r="AN44" s="94" t="e">
        <f t="shared" si="19"/>
        <v>#N/A</v>
      </c>
      <c r="AO44" s="63">
        <f t="shared" si="37"/>
        <v>6470500</v>
      </c>
      <c r="AP44" s="62">
        <f t="shared" si="38"/>
        <v>8634900</v>
      </c>
      <c r="AQ44" s="97">
        <f t="shared" si="20"/>
        <v>47</v>
      </c>
      <c r="AR44" s="64">
        <v>6541000</v>
      </c>
      <c r="AS44" s="65">
        <v>8521000</v>
      </c>
      <c r="AT44" s="59"/>
      <c r="AU44" s="147">
        <f t="shared" si="21"/>
        <v>29</v>
      </c>
      <c r="AV44" s="148" t="e">
        <f t="shared" si="22"/>
        <v>#N/A</v>
      </c>
      <c r="AW44" s="148" t="e">
        <f t="shared" si="23"/>
        <v>#N/A</v>
      </c>
      <c r="AX44" s="148" t="e">
        <f t="shared" si="24"/>
        <v>#N/A</v>
      </c>
      <c r="AY44" s="148" t="e">
        <f t="shared" si="25"/>
        <v>#N/A</v>
      </c>
      <c r="AZ44" s="148" t="e">
        <f t="shared" si="26"/>
        <v>#N/A</v>
      </c>
      <c r="BA44" s="149" t="e">
        <f t="shared" si="27"/>
        <v>#N/A</v>
      </c>
      <c r="BB44" s="150">
        <f t="shared" si="28"/>
        <v>6541000</v>
      </c>
      <c r="BC44" s="150">
        <f t="shared" si="0"/>
        <v>8521000</v>
      </c>
      <c r="BD44" s="150"/>
      <c r="BE44" s="150"/>
      <c r="BF44" s="150">
        <f t="shared" si="32"/>
        <v>29</v>
      </c>
      <c r="BG44" s="150" t="e">
        <f>#REF!</f>
        <v>#REF!</v>
      </c>
      <c r="BH44" s="150"/>
    </row>
    <row r="45" spans="2:60" s="60" customFormat="1" ht="12">
      <c r="B45" s="81">
        <f t="shared" si="1"/>
        <v>48</v>
      </c>
      <c r="C45" s="82">
        <f t="shared" si="1"/>
        <v>30</v>
      </c>
      <c r="D45" s="183"/>
      <c r="E45" s="135">
        <f>VLOOKUP($C45,'設定'!$B$7:$C$48,2,0)</f>
        <v>0</v>
      </c>
      <c r="F45" s="136" t="e">
        <f>VLOOKUP(D45,'設定'!$D$7:$E$18,2,0)</f>
        <v>#N/A</v>
      </c>
      <c r="G45" s="138" t="e">
        <f t="shared" si="2"/>
        <v>#N/A</v>
      </c>
      <c r="H45" s="138" t="e">
        <f t="shared" si="3"/>
        <v>#N/A</v>
      </c>
      <c r="I45" s="138">
        <f>VLOOKUP($C45,'設定'!$G$7:$H$48,2,0)</f>
        <v>0</v>
      </c>
      <c r="J45" s="138" t="e">
        <f>VLOOKUP($D45,'設定'!$I$7:$J$18,2,0)</f>
        <v>#N/A</v>
      </c>
      <c r="K45" s="138" t="e">
        <f t="shared" si="4"/>
        <v>#N/A</v>
      </c>
      <c r="L45" s="138" t="e">
        <f t="shared" si="29"/>
        <v>#N/A</v>
      </c>
      <c r="M45" s="138" t="e">
        <f t="shared" si="5"/>
        <v>#N/A</v>
      </c>
      <c r="N45" s="185"/>
      <c r="O45" s="62" t="e">
        <f t="shared" si="6"/>
        <v>#N/A</v>
      </c>
      <c r="P45" s="94" t="e">
        <f t="shared" si="7"/>
        <v>#N/A</v>
      </c>
      <c r="Q45" s="183"/>
      <c r="R45" s="135">
        <f>VLOOKUP($C45,'設定'!$B$7:$C$48,2,0)</f>
        <v>0</v>
      </c>
      <c r="S45" s="136" t="e">
        <f>VLOOKUP(Q45,'設定'!$D$7:$E$18,2,0)</f>
        <v>#N/A</v>
      </c>
      <c r="T45" s="138" t="e">
        <f t="shared" si="8"/>
        <v>#N/A</v>
      </c>
      <c r="U45" s="138" t="e">
        <f t="shared" si="9"/>
        <v>#N/A</v>
      </c>
      <c r="V45" s="138">
        <f>VLOOKUP($C45,'設定'!$G$7:$H$48,2,0)</f>
        <v>0</v>
      </c>
      <c r="W45" s="138" t="e">
        <f>VLOOKUP($Q45,'設定'!$I$7:$J$18,2,0)</f>
        <v>#N/A</v>
      </c>
      <c r="X45" s="138" t="e">
        <f t="shared" si="10"/>
        <v>#N/A</v>
      </c>
      <c r="Y45" s="138" t="e">
        <f t="shared" si="30"/>
        <v>#N/A</v>
      </c>
      <c r="Z45" s="138" t="e">
        <f t="shared" si="11"/>
        <v>#N/A</v>
      </c>
      <c r="AA45" s="62" t="e">
        <f t="shared" si="12"/>
        <v>#N/A</v>
      </c>
      <c r="AB45" s="94" t="e">
        <f t="shared" si="13"/>
        <v>#N/A</v>
      </c>
      <c r="AC45" s="183"/>
      <c r="AD45" s="135">
        <f>VLOOKUP($C45,'設定'!$B$7:$C$48,2,0)</f>
        <v>0</v>
      </c>
      <c r="AE45" s="136" t="e">
        <f>VLOOKUP(AC45,'設定'!$D$7:$E$18,2,0)</f>
        <v>#N/A</v>
      </c>
      <c r="AF45" s="138" t="e">
        <f t="shared" si="14"/>
        <v>#N/A</v>
      </c>
      <c r="AG45" s="138" t="e">
        <f t="shared" si="15"/>
        <v>#N/A</v>
      </c>
      <c r="AH45" s="138">
        <f>VLOOKUP($C45,'設定'!$G$7:$H$48,2,0)</f>
        <v>0</v>
      </c>
      <c r="AI45" s="138" t="e">
        <f>VLOOKUP($AC45,'設定'!$I$7:$J$18,2,0)</f>
        <v>#N/A</v>
      </c>
      <c r="AJ45" s="138" t="e">
        <f t="shared" si="16"/>
        <v>#N/A</v>
      </c>
      <c r="AK45" s="138" t="e">
        <f t="shared" si="31"/>
        <v>#N/A</v>
      </c>
      <c r="AL45" s="138" t="e">
        <f t="shared" si="17"/>
        <v>#N/A</v>
      </c>
      <c r="AM45" s="62" t="e">
        <f t="shared" si="18"/>
        <v>#N/A</v>
      </c>
      <c r="AN45" s="94" t="e">
        <f t="shared" si="19"/>
        <v>#N/A</v>
      </c>
      <c r="AO45" s="63">
        <v>6791000</v>
      </c>
      <c r="AP45" s="62">
        <v>9104000</v>
      </c>
      <c r="AQ45" s="97">
        <f t="shared" si="20"/>
        <v>48</v>
      </c>
      <c r="AR45" s="64">
        <f>AR44+($AR$49-$AR$44)/5</f>
        <v>6971200</v>
      </c>
      <c r="AS45" s="65">
        <f>AS44+($AS$49-$AS$44)/5</f>
        <v>9178800</v>
      </c>
      <c r="AT45" s="59"/>
      <c r="AU45" s="147">
        <f t="shared" si="21"/>
        <v>30</v>
      </c>
      <c r="AV45" s="148" t="e">
        <f t="shared" si="22"/>
        <v>#N/A</v>
      </c>
      <c r="AW45" s="148" t="e">
        <f t="shared" si="23"/>
        <v>#N/A</v>
      </c>
      <c r="AX45" s="148" t="e">
        <f t="shared" si="24"/>
        <v>#N/A</v>
      </c>
      <c r="AY45" s="148" t="e">
        <f t="shared" si="25"/>
        <v>#N/A</v>
      </c>
      <c r="AZ45" s="148" t="e">
        <f t="shared" si="26"/>
        <v>#N/A</v>
      </c>
      <c r="BA45" s="149" t="e">
        <f t="shared" si="27"/>
        <v>#N/A</v>
      </c>
      <c r="BB45" s="150">
        <f t="shared" si="28"/>
        <v>6971200</v>
      </c>
      <c r="BC45" s="150">
        <f t="shared" si="0"/>
        <v>9178800</v>
      </c>
      <c r="BD45" s="150"/>
      <c r="BE45" s="150"/>
      <c r="BF45" s="150">
        <f t="shared" si="32"/>
        <v>30</v>
      </c>
      <c r="BG45" s="150" t="e">
        <f>#REF!</f>
        <v>#REF!</v>
      </c>
      <c r="BH45" s="150"/>
    </row>
    <row r="46" spans="2:60" s="60" customFormat="1" ht="12">
      <c r="B46" s="81">
        <f t="shared" si="1"/>
        <v>49</v>
      </c>
      <c r="C46" s="82">
        <f t="shared" si="1"/>
        <v>31</v>
      </c>
      <c r="D46" s="183"/>
      <c r="E46" s="135">
        <f>VLOOKUP($C46,'設定'!$B$7:$C$48,2,0)</f>
        <v>0</v>
      </c>
      <c r="F46" s="136" t="e">
        <f>VLOOKUP(D46,'設定'!$D$7:$E$18,2,0)</f>
        <v>#N/A</v>
      </c>
      <c r="G46" s="138" t="e">
        <f t="shared" si="2"/>
        <v>#N/A</v>
      </c>
      <c r="H46" s="138" t="e">
        <f t="shared" si="3"/>
        <v>#N/A</v>
      </c>
      <c r="I46" s="138">
        <f>VLOOKUP($C46,'設定'!$G$7:$H$48,2,0)</f>
        <v>0</v>
      </c>
      <c r="J46" s="138" t="e">
        <f>VLOOKUP($D46,'設定'!$I$7:$J$18,2,0)</f>
        <v>#N/A</v>
      </c>
      <c r="K46" s="138" t="e">
        <f t="shared" si="4"/>
        <v>#N/A</v>
      </c>
      <c r="L46" s="138" t="e">
        <f t="shared" si="29"/>
        <v>#N/A</v>
      </c>
      <c r="M46" s="138" t="e">
        <f t="shared" si="5"/>
        <v>#N/A</v>
      </c>
      <c r="N46" s="185"/>
      <c r="O46" s="62" t="e">
        <f t="shared" si="6"/>
        <v>#N/A</v>
      </c>
      <c r="P46" s="94" t="e">
        <f t="shared" si="7"/>
        <v>#N/A</v>
      </c>
      <c r="Q46" s="183"/>
      <c r="R46" s="135">
        <f>VLOOKUP($C46,'設定'!$B$7:$C$48,2,0)</f>
        <v>0</v>
      </c>
      <c r="S46" s="136" t="e">
        <f>VLOOKUP(Q46,'設定'!$D$7:$E$18,2,0)</f>
        <v>#N/A</v>
      </c>
      <c r="T46" s="138" t="e">
        <f t="shared" si="8"/>
        <v>#N/A</v>
      </c>
      <c r="U46" s="138" t="e">
        <f t="shared" si="9"/>
        <v>#N/A</v>
      </c>
      <c r="V46" s="138">
        <f>VLOOKUP($C46,'設定'!$G$7:$H$48,2,0)</f>
        <v>0</v>
      </c>
      <c r="W46" s="138" t="e">
        <f>VLOOKUP($Q46,'設定'!$I$7:$J$18,2,0)</f>
        <v>#N/A</v>
      </c>
      <c r="X46" s="138" t="e">
        <f t="shared" si="10"/>
        <v>#N/A</v>
      </c>
      <c r="Y46" s="138" t="e">
        <f t="shared" si="30"/>
        <v>#N/A</v>
      </c>
      <c r="Z46" s="138" t="e">
        <f t="shared" si="11"/>
        <v>#N/A</v>
      </c>
      <c r="AA46" s="62" t="e">
        <f t="shared" si="12"/>
        <v>#N/A</v>
      </c>
      <c r="AB46" s="94" t="e">
        <f t="shared" si="13"/>
        <v>#N/A</v>
      </c>
      <c r="AC46" s="183"/>
      <c r="AD46" s="135">
        <f>VLOOKUP($C46,'設定'!$B$7:$C$48,2,0)</f>
        <v>0</v>
      </c>
      <c r="AE46" s="136" t="e">
        <f>VLOOKUP(AC46,'設定'!$D$7:$E$18,2,0)</f>
        <v>#N/A</v>
      </c>
      <c r="AF46" s="138" t="e">
        <f t="shared" si="14"/>
        <v>#N/A</v>
      </c>
      <c r="AG46" s="138" t="e">
        <f t="shared" si="15"/>
        <v>#N/A</v>
      </c>
      <c r="AH46" s="138">
        <f>VLOOKUP($C46,'設定'!$G$7:$H$48,2,0)</f>
        <v>0</v>
      </c>
      <c r="AI46" s="138" t="e">
        <f>VLOOKUP($AC46,'設定'!$I$7:$J$18,2,0)</f>
        <v>#N/A</v>
      </c>
      <c r="AJ46" s="138" t="e">
        <f t="shared" si="16"/>
        <v>#N/A</v>
      </c>
      <c r="AK46" s="138" t="e">
        <f t="shared" si="31"/>
        <v>#N/A</v>
      </c>
      <c r="AL46" s="138" t="e">
        <f t="shared" si="17"/>
        <v>#N/A</v>
      </c>
      <c r="AM46" s="62" t="e">
        <f t="shared" si="18"/>
        <v>#N/A</v>
      </c>
      <c r="AN46" s="94" t="e">
        <f t="shared" si="19"/>
        <v>#N/A</v>
      </c>
      <c r="AO46" s="63">
        <f>AO45+($AO$50-$AO$45)/5</f>
        <v>7150000</v>
      </c>
      <c r="AP46" s="62">
        <f>AP45+($AP$50-$AP$45)/5</f>
        <v>9554000</v>
      </c>
      <c r="AQ46" s="97">
        <f t="shared" si="20"/>
        <v>49</v>
      </c>
      <c r="AR46" s="64">
        <f>AR45+($AR$49-$AR$44)/5</f>
        <v>7401400</v>
      </c>
      <c r="AS46" s="65">
        <f>AS45+($AS$49-$AS$44)/5</f>
        <v>9836600</v>
      </c>
      <c r="AT46" s="59"/>
      <c r="AU46" s="147">
        <f t="shared" si="21"/>
        <v>31</v>
      </c>
      <c r="AV46" s="148" t="e">
        <f t="shared" si="22"/>
        <v>#N/A</v>
      </c>
      <c r="AW46" s="148" t="e">
        <f t="shared" si="23"/>
        <v>#N/A</v>
      </c>
      <c r="AX46" s="148" t="e">
        <f t="shared" si="24"/>
        <v>#N/A</v>
      </c>
      <c r="AY46" s="148" t="e">
        <f t="shared" si="25"/>
        <v>#N/A</v>
      </c>
      <c r="AZ46" s="148" t="e">
        <f t="shared" si="26"/>
        <v>#N/A</v>
      </c>
      <c r="BA46" s="149" t="e">
        <f t="shared" si="27"/>
        <v>#N/A</v>
      </c>
      <c r="BB46" s="150">
        <f t="shared" si="28"/>
        <v>7401400</v>
      </c>
      <c r="BC46" s="150">
        <f t="shared" si="0"/>
        <v>9836600</v>
      </c>
      <c r="BD46" s="150"/>
      <c r="BE46" s="150"/>
      <c r="BF46" s="150">
        <f t="shared" si="32"/>
        <v>31</v>
      </c>
      <c r="BG46" s="150" t="e">
        <f>#REF!</f>
        <v>#REF!</v>
      </c>
      <c r="BH46" s="150"/>
    </row>
    <row r="47" spans="2:60" s="60" customFormat="1" ht="12">
      <c r="B47" s="81">
        <f t="shared" si="1"/>
        <v>50</v>
      </c>
      <c r="C47" s="82">
        <f t="shared" si="1"/>
        <v>32</v>
      </c>
      <c r="D47" s="183"/>
      <c r="E47" s="135">
        <f>VLOOKUP($C47,'設定'!$B$7:$C$48,2,0)</f>
        <v>0</v>
      </c>
      <c r="F47" s="136" t="e">
        <f>VLOOKUP(D47,'設定'!$D$7:$E$18,2,0)</f>
        <v>#N/A</v>
      </c>
      <c r="G47" s="138" t="e">
        <f t="shared" si="2"/>
        <v>#N/A</v>
      </c>
      <c r="H47" s="138" t="e">
        <f t="shared" si="3"/>
        <v>#N/A</v>
      </c>
      <c r="I47" s="138">
        <f>VLOOKUP($C47,'設定'!$G$7:$H$48,2,0)</f>
        <v>0</v>
      </c>
      <c r="J47" s="138" t="e">
        <f>VLOOKUP($D47,'設定'!$I$7:$J$18,2,0)</f>
        <v>#N/A</v>
      </c>
      <c r="K47" s="138" t="e">
        <f t="shared" si="4"/>
        <v>#N/A</v>
      </c>
      <c r="L47" s="138" t="e">
        <f t="shared" si="29"/>
        <v>#N/A</v>
      </c>
      <c r="M47" s="138" t="e">
        <f t="shared" si="5"/>
        <v>#N/A</v>
      </c>
      <c r="N47" s="185"/>
      <c r="O47" s="62" t="e">
        <f t="shared" si="6"/>
        <v>#N/A</v>
      </c>
      <c r="P47" s="94" t="e">
        <f t="shared" si="7"/>
        <v>#N/A</v>
      </c>
      <c r="Q47" s="183"/>
      <c r="R47" s="135">
        <f>VLOOKUP($C47,'設定'!$B$7:$C$48,2,0)</f>
        <v>0</v>
      </c>
      <c r="S47" s="136" t="e">
        <f>VLOOKUP(Q47,'設定'!$D$7:$E$18,2,0)</f>
        <v>#N/A</v>
      </c>
      <c r="T47" s="138" t="e">
        <f t="shared" si="8"/>
        <v>#N/A</v>
      </c>
      <c r="U47" s="138" t="e">
        <f t="shared" si="9"/>
        <v>#N/A</v>
      </c>
      <c r="V47" s="138">
        <f>VLOOKUP($C47,'設定'!$G$7:$H$48,2,0)</f>
        <v>0</v>
      </c>
      <c r="W47" s="138" t="e">
        <f>VLOOKUP($Q47,'設定'!$I$7:$J$18,2,0)</f>
        <v>#N/A</v>
      </c>
      <c r="X47" s="138" t="e">
        <f t="shared" si="10"/>
        <v>#N/A</v>
      </c>
      <c r="Y47" s="138" t="e">
        <f t="shared" si="30"/>
        <v>#N/A</v>
      </c>
      <c r="Z47" s="138" t="e">
        <f t="shared" si="11"/>
        <v>#N/A</v>
      </c>
      <c r="AA47" s="62" t="e">
        <f t="shared" si="12"/>
        <v>#N/A</v>
      </c>
      <c r="AB47" s="94" t="e">
        <f t="shared" si="13"/>
        <v>#N/A</v>
      </c>
      <c r="AC47" s="183"/>
      <c r="AD47" s="135">
        <f>VLOOKUP($C47,'設定'!$B$7:$C$48,2,0)</f>
        <v>0</v>
      </c>
      <c r="AE47" s="136" t="e">
        <f>VLOOKUP(AC47,'設定'!$D$7:$E$18,2,0)</f>
        <v>#N/A</v>
      </c>
      <c r="AF47" s="138" t="e">
        <f t="shared" si="14"/>
        <v>#N/A</v>
      </c>
      <c r="AG47" s="138" t="e">
        <f t="shared" si="15"/>
        <v>#N/A</v>
      </c>
      <c r="AH47" s="138">
        <f>VLOOKUP($C47,'設定'!$G$7:$H$48,2,0)</f>
        <v>0</v>
      </c>
      <c r="AI47" s="138" t="e">
        <f>VLOOKUP($AC47,'設定'!$I$7:$J$18,2,0)</f>
        <v>#N/A</v>
      </c>
      <c r="AJ47" s="138" t="e">
        <f t="shared" si="16"/>
        <v>#N/A</v>
      </c>
      <c r="AK47" s="138" t="e">
        <f t="shared" si="31"/>
        <v>#N/A</v>
      </c>
      <c r="AL47" s="138" t="e">
        <f t="shared" si="17"/>
        <v>#N/A</v>
      </c>
      <c r="AM47" s="62" t="e">
        <f t="shared" si="18"/>
        <v>#N/A</v>
      </c>
      <c r="AN47" s="94" t="e">
        <f t="shared" si="19"/>
        <v>#N/A</v>
      </c>
      <c r="AO47" s="63">
        <f>AO46+($AO$50-$AO$45)/5</f>
        <v>7509000</v>
      </c>
      <c r="AP47" s="62">
        <f>AP46+($AP$50-$AP$45)/5</f>
        <v>10004000</v>
      </c>
      <c r="AQ47" s="97">
        <f t="shared" si="20"/>
        <v>50</v>
      </c>
      <c r="AR47" s="64">
        <f>AR46+($AR$49-$AR$44)/5</f>
        <v>7831600</v>
      </c>
      <c r="AS47" s="65">
        <f>AS46+($AS$49-$AS$44)/5</f>
        <v>10494400</v>
      </c>
      <c r="AT47" s="59"/>
      <c r="AU47" s="147">
        <f t="shared" si="21"/>
        <v>32</v>
      </c>
      <c r="AV47" s="148" t="e">
        <f t="shared" si="22"/>
        <v>#N/A</v>
      </c>
      <c r="AW47" s="148" t="e">
        <f t="shared" si="23"/>
        <v>#N/A</v>
      </c>
      <c r="AX47" s="148" t="e">
        <f t="shared" si="24"/>
        <v>#N/A</v>
      </c>
      <c r="AY47" s="148" t="e">
        <f t="shared" si="25"/>
        <v>#N/A</v>
      </c>
      <c r="AZ47" s="148" t="e">
        <f t="shared" si="26"/>
        <v>#N/A</v>
      </c>
      <c r="BA47" s="149" t="e">
        <f t="shared" si="27"/>
        <v>#N/A</v>
      </c>
      <c r="BB47" s="150">
        <f t="shared" si="28"/>
        <v>7831600</v>
      </c>
      <c r="BC47" s="150">
        <f t="shared" si="0"/>
        <v>10494400</v>
      </c>
      <c r="BD47" s="150"/>
      <c r="BE47" s="150"/>
      <c r="BF47" s="150">
        <f t="shared" si="32"/>
        <v>32</v>
      </c>
      <c r="BG47" s="150" t="e">
        <f>#REF!</f>
        <v>#REF!</v>
      </c>
      <c r="BH47" s="150"/>
    </row>
    <row r="48" spans="2:60" s="60" customFormat="1" ht="12">
      <c r="B48" s="81">
        <f t="shared" si="1"/>
        <v>51</v>
      </c>
      <c r="C48" s="82">
        <f t="shared" si="1"/>
        <v>33</v>
      </c>
      <c r="D48" s="183"/>
      <c r="E48" s="135">
        <f>VLOOKUP($C48,'設定'!$B$7:$C$48,2,0)</f>
        <v>0</v>
      </c>
      <c r="F48" s="136" t="e">
        <f>VLOOKUP(D48,'設定'!$D$7:$E$18,2,0)</f>
        <v>#N/A</v>
      </c>
      <c r="G48" s="138" t="e">
        <f t="shared" si="2"/>
        <v>#N/A</v>
      </c>
      <c r="H48" s="138" t="e">
        <f t="shared" si="3"/>
        <v>#N/A</v>
      </c>
      <c r="I48" s="138">
        <f>VLOOKUP($C48,'設定'!$G$7:$H$48,2,0)</f>
        <v>0</v>
      </c>
      <c r="J48" s="138" t="e">
        <f>VLOOKUP($D48,'設定'!$I$7:$J$18,2,0)</f>
        <v>#N/A</v>
      </c>
      <c r="K48" s="138" t="e">
        <f t="shared" si="4"/>
        <v>#N/A</v>
      </c>
      <c r="L48" s="138" t="e">
        <f t="shared" si="29"/>
        <v>#N/A</v>
      </c>
      <c r="M48" s="138" t="e">
        <f t="shared" si="5"/>
        <v>#N/A</v>
      </c>
      <c r="N48" s="185"/>
      <c r="O48" s="62" t="e">
        <f t="shared" si="6"/>
        <v>#N/A</v>
      </c>
      <c r="P48" s="94" t="e">
        <f t="shared" si="7"/>
        <v>#N/A</v>
      </c>
      <c r="Q48" s="183"/>
      <c r="R48" s="135">
        <f>VLOOKUP($C48,'設定'!$B$7:$C$48,2,0)</f>
        <v>0</v>
      </c>
      <c r="S48" s="136" t="e">
        <f>VLOOKUP(Q48,'設定'!$D$7:$E$18,2,0)</f>
        <v>#N/A</v>
      </c>
      <c r="T48" s="138" t="e">
        <f t="shared" si="8"/>
        <v>#N/A</v>
      </c>
      <c r="U48" s="138" t="e">
        <f t="shared" si="9"/>
        <v>#N/A</v>
      </c>
      <c r="V48" s="138">
        <f>VLOOKUP($C48,'設定'!$G$7:$H$48,2,0)</f>
        <v>0</v>
      </c>
      <c r="W48" s="138" t="e">
        <f>VLOOKUP($Q48,'設定'!$I$7:$J$18,2,0)</f>
        <v>#N/A</v>
      </c>
      <c r="X48" s="138" t="e">
        <f t="shared" si="10"/>
        <v>#N/A</v>
      </c>
      <c r="Y48" s="138" t="e">
        <f t="shared" si="30"/>
        <v>#N/A</v>
      </c>
      <c r="Z48" s="138" t="e">
        <f t="shared" si="11"/>
        <v>#N/A</v>
      </c>
      <c r="AA48" s="62" t="e">
        <f t="shared" si="12"/>
        <v>#N/A</v>
      </c>
      <c r="AB48" s="94" t="e">
        <f t="shared" si="13"/>
        <v>#N/A</v>
      </c>
      <c r="AC48" s="183"/>
      <c r="AD48" s="135">
        <f>VLOOKUP($C48,'設定'!$B$7:$C$48,2,0)</f>
        <v>0</v>
      </c>
      <c r="AE48" s="136" t="e">
        <f>VLOOKUP(AC48,'設定'!$D$7:$E$18,2,0)</f>
        <v>#N/A</v>
      </c>
      <c r="AF48" s="138" t="e">
        <f t="shared" si="14"/>
        <v>#N/A</v>
      </c>
      <c r="AG48" s="138" t="e">
        <f t="shared" si="15"/>
        <v>#N/A</v>
      </c>
      <c r="AH48" s="138">
        <f>VLOOKUP($C48,'設定'!$G$7:$H$48,2,0)</f>
        <v>0</v>
      </c>
      <c r="AI48" s="138" t="e">
        <f>VLOOKUP($AC48,'設定'!$I$7:$J$18,2,0)</f>
        <v>#N/A</v>
      </c>
      <c r="AJ48" s="138" t="e">
        <f t="shared" si="16"/>
        <v>#N/A</v>
      </c>
      <c r="AK48" s="138" t="e">
        <f t="shared" si="31"/>
        <v>#N/A</v>
      </c>
      <c r="AL48" s="138" t="e">
        <f t="shared" si="17"/>
        <v>#N/A</v>
      </c>
      <c r="AM48" s="62" t="e">
        <f t="shared" si="18"/>
        <v>#N/A</v>
      </c>
      <c r="AN48" s="94" t="e">
        <f t="shared" si="19"/>
        <v>#N/A</v>
      </c>
      <c r="AO48" s="63">
        <f>AO47+($AO$50-$AO$45)/5</f>
        <v>7868000</v>
      </c>
      <c r="AP48" s="62">
        <f>AP47+($AP$50-$AP$45)/5</f>
        <v>10454000</v>
      </c>
      <c r="AQ48" s="97">
        <f t="shared" si="20"/>
        <v>51</v>
      </c>
      <c r="AR48" s="64">
        <f>AR47+($AR$49-$AR$44)/5</f>
        <v>8261800</v>
      </c>
      <c r="AS48" s="65">
        <f>AS47+($AS$49-$AS$44)/5</f>
        <v>11152200</v>
      </c>
      <c r="AT48" s="59"/>
      <c r="AU48" s="147">
        <f t="shared" si="21"/>
        <v>33</v>
      </c>
      <c r="AV48" s="148" t="e">
        <f t="shared" si="22"/>
        <v>#N/A</v>
      </c>
      <c r="AW48" s="148" t="e">
        <f t="shared" si="23"/>
        <v>#N/A</v>
      </c>
      <c r="AX48" s="148" t="e">
        <f t="shared" si="24"/>
        <v>#N/A</v>
      </c>
      <c r="AY48" s="148" t="e">
        <f t="shared" si="25"/>
        <v>#N/A</v>
      </c>
      <c r="AZ48" s="148" t="e">
        <f t="shared" si="26"/>
        <v>#N/A</v>
      </c>
      <c r="BA48" s="149" t="e">
        <f t="shared" si="27"/>
        <v>#N/A</v>
      </c>
      <c r="BB48" s="150">
        <f t="shared" si="28"/>
        <v>8261800</v>
      </c>
      <c r="BC48" s="150">
        <f t="shared" si="0"/>
        <v>11152200</v>
      </c>
      <c r="BD48" s="150"/>
      <c r="BE48" s="150"/>
      <c r="BF48" s="150">
        <f t="shared" si="32"/>
        <v>33</v>
      </c>
      <c r="BG48" s="150" t="e">
        <f>#REF!</f>
        <v>#REF!</v>
      </c>
      <c r="BH48" s="150"/>
    </row>
    <row r="49" spans="2:60" s="60" customFormat="1" ht="12">
      <c r="B49" s="81">
        <f t="shared" si="1"/>
        <v>52</v>
      </c>
      <c r="C49" s="82">
        <f t="shared" si="1"/>
        <v>34</v>
      </c>
      <c r="D49" s="183"/>
      <c r="E49" s="135">
        <f>VLOOKUP($C49,'設定'!$B$7:$C$48,2,0)</f>
        <v>0</v>
      </c>
      <c r="F49" s="136" t="e">
        <f>VLOOKUP(D49,'設定'!$D$7:$E$18,2,0)</f>
        <v>#N/A</v>
      </c>
      <c r="G49" s="138" t="e">
        <f t="shared" si="2"/>
        <v>#N/A</v>
      </c>
      <c r="H49" s="138" t="e">
        <f t="shared" si="3"/>
        <v>#N/A</v>
      </c>
      <c r="I49" s="138">
        <f>VLOOKUP($C49,'設定'!$G$7:$H$48,2,0)</f>
        <v>0</v>
      </c>
      <c r="J49" s="138" t="e">
        <f>VLOOKUP($D49,'設定'!$I$7:$J$18,2,0)</f>
        <v>#N/A</v>
      </c>
      <c r="K49" s="138" t="e">
        <f t="shared" si="4"/>
        <v>#N/A</v>
      </c>
      <c r="L49" s="138" t="e">
        <f t="shared" si="29"/>
        <v>#N/A</v>
      </c>
      <c r="M49" s="138" t="e">
        <f t="shared" si="5"/>
        <v>#N/A</v>
      </c>
      <c r="N49" s="185"/>
      <c r="O49" s="62" t="e">
        <f t="shared" si="6"/>
        <v>#N/A</v>
      </c>
      <c r="P49" s="94" t="e">
        <f t="shared" si="7"/>
        <v>#N/A</v>
      </c>
      <c r="Q49" s="183"/>
      <c r="R49" s="135">
        <f>VLOOKUP($C49,'設定'!$B$7:$C$48,2,0)</f>
        <v>0</v>
      </c>
      <c r="S49" s="136" t="e">
        <f>VLOOKUP(Q49,'設定'!$D$7:$E$18,2,0)</f>
        <v>#N/A</v>
      </c>
      <c r="T49" s="138" t="e">
        <f t="shared" si="8"/>
        <v>#N/A</v>
      </c>
      <c r="U49" s="138" t="e">
        <f t="shared" si="9"/>
        <v>#N/A</v>
      </c>
      <c r="V49" s="138">
        <f>VLOOKUP($C49,'設定'!$G$7:$H$48,2,0)</f>
        <v>0</v>
      </c>
      <c r="W49" s="138" t="e">
        <f>VLOOKUP($Q49,'設定'!$I$7:$J$18,2,0)</f>
        <v>#N/A</v>
      </c>
      <c r="X49" s="138" t="e">
        <f t="shared" si="10"/>
        <v>#N/A</v>
      </c>
      <c r="Y49" s="138" t="e">
        <f t="shared" si="30"/>
        <v>#N/A</v>
      </c>
      <c r="Z49" s="138" t="e">
        <f t="shared" si="11"/>
        <v>#N/A</v>
      </c>
      <c r="AA49" s="62" t="e">
        <f t="shared" si="12"/>
        <v>#N/A</v>
      </c>
      <c r="AB49" s="94" t="e">
        <f t="shared" si="13"/>
        <v>#N/A</v>
      </c>
      <c r="AC49" s="183"/>
      <c r="AD49" s="135">
        <f>VLOOKUP($C49,'設定'!$B$7:$C$48,2,0)</f>
        <v>0</v>
      </c>
      <c r="AE49" s="136" t="e">
        <f>VLOOKUP(AC49,'設定'!$D$7:$E$18,2,0)</f>
        <v>#N/A</v>
      </c>
      <c r="AF49" s="138" t="e">
        <f t="shared" si="14"/>
        <v>#N/A</v>
      </c>
      <c r="AG49" s="138" t="e">
        <f t="shared" si="15"/>
        <v>#N/A</v>
      </c>
      <c r="AH49" s="138">
        <f>VLOOKUP($C49,'設定'!$G$7:$H$48,2,0)</f>
        <v>0</v>
      </c>
      <c r="AI49" s="138" t="e">
        <f>VLOOKUP($AC49,'設定'!$I$7:$J$18,2,0)</f>
        <v>#N/A</v>
      </c>
      <c r="AJ49" s="138" t="e">
        <f t="shared" si="16"/>
        <v>#N/A</v>
      </c>
      <c r="AK49" s="138" t="e">
        <f t="shared" si="31"/>
        <v>#N/A</v>
      </c>
      <c r="AL49" s="138" t="e">
        <f t="shared" si="17"/>
        <v>#N/A</v>
      </c>
      <c r="AM49" s="62" t="e">
        <f t="shared" si="18"/>
        <v>#N/A</v>
      </c>
      <c r="AN49" s="94" t="e">
        <f t="shared" si="19"/>
        <v>#N/A</v>
      </c>
      <c r="AO49" s="63">
        <f>AO48+($AO$50-$AO$45)/5</f>
        <v>8227000</v>
      </c>
      <c r="AP49" s="62">
        <f>AP48+($AP$50-$AP$45)/5</f>
        <v>10904000</v>
      </c>
      <c r="AQ49" s="97">
        <f t="shared" si="20"/>
        <v>52</v>
      </c>
      <c r="AR49" s="64">
        <v>8692000</v>
      </c>
      <c r="AS49" s="65">
        <v>11810000</v>
      </c>
      <c r="AT49" s="59"/>
      <c r="AU49" s="147">
        <f t="shared" si="21"/>
        <v>34</v>
      </c>
      <c r="AV49" s="148" t="e">
        <f t="shared" si="22"/>
        <v>#N/A</v>
      </c>
      <c r="AW49" s="148" t="e">
        <f t="shared" si="23"/>
        <v>#N/A</v>
      </c>
      <c r="AX49" s="148" t="e">
        <f t="shared" si="24"/>
        <v>#N/A</v>
      </c>
      <c r="AY49" s="148" t="e">
        <f t="shared" si="25"/>
        <v>#N/A</v>
      </c>
      <c r="AZ49" s="148" t="e">
        <f t="shared" si="26"/>
        <v>#N/A</v>
      </c>
      <c r="BA49" s="149" t="e">
        <f t="shared" si="27"/>
        <v>#N/A</v>
      </c>
      <c r="BB49" s="150">
        <f t="shared" si="28"/>
        <v>8692000</v>
      </c>
      <c r="BC49" s="150">
        <f t="shared" si="0"/>
        <v>11810000</v>
      </c>
      <c r="BD49" s="150"/>
      <c r="BE49" s="150"/>
      <c r="BF49" s="150">
        <f t="shared" si="32"/>
        <v>34</v>
      </c>
      <c r="BG49" s="150" t="e">
        <f>#REF!</f>
        <v>#REF!</v>
      </c>
      <c r="BH49" s="150"/>
    </row>
    <row r="50" spans="2:60" s="60" customFormat="1" ht="12">
      <c r="B50" s="81">
        <f t="shared" si="1"/>
        <v>53</v>
      </c>
      <c r="C50" s="82">
        <f t="shared" si="1"/>
        <v>35</v>
      </c>
      <c r="D50" s="183"/>
      <c r="E50" s="135">
        <f>VLOOKUP($C50,'設定'!$B$7:$C$48,2,0)</f>
        <v>0</v>
      </c>
      <c r="F50" s="136" t="e">
        <f>VLOOKUP(D50,'設定'!$D$7:$E$18,2,0)</f>
        <v>#N/A</v>
      </c>
      <c r="G50" s="138" t="e">
        <f t="shared" si="2"/>
        <v>#N/A</v>
      </c>
      <c r="H50" s="138" t="e">
        <f t="shared" si="3"/>
        <v>#N/A</v>
      </c>
      <c r="I50" s="138">
        <f>VLOOKUP($C50,'設定'!$G$7:$H$48,2,0)</f>
        <v>0</v>
      </c>
      <c r="J50" s="138" t="e">
        <f>VLOOKUP($D50,'設定'!$I$7:$J$18,2,0)</f>
        <v>#N/A</v>
      </c>
      <c r="K50" s="138" t="e">
        <f t="shared" si="4"/>
        <v>#N/A</v>
      </c>
      <c r="L50" s="138" t="e">
        <f t="shared" si="29"/>
        <v>#N/A</v>
      </c>
      <c r="M50" s="138" t="e">
        <f t="shared" si="5"/>
        <v>#N/A</v>
      </c>
      <c r="N50" s="185"/>
      <c r="O50" s="62" t="e">
        <f t="shared" si="6"/>
        <v>#N/A</v>
      </c>
      <c r="P50" s="94" t="e">
        <f t="shared" si="7"/>
        <v>#N/A</v>
      </c>
      <c r="Q50" s="183"/>
      <c r="R50" s="135">
        <f>VLOOKUP($C50,'設定'!$B$7:$C$48,2,0)</f>
        <v>0</v>
      </c>
      <c r="S50" s="136" t="e">
        <f>VLOOKUP(Q50,'設定'!$D$7:$E$18,2,0)</f>
        <v>#N/A</v>
      </c>
      <c r="T50" s="138" t="e">
        <f t="shared" si="8"/>
        <v>#N/A</v>
      </c>
      <c r="U50" s="138" t="e">
        <f t="shared" si="9"/>
        <v>#N/A</v>
      </c>
      <c r="V50" s="138">
        <f>VLOOKUP($C50,'設定'!$G$7:$H$48,2,0)</f>
        <v>0</v>
      </c>
      <c r="W50" s="138" t="e">
        <f>VLOOKUP($Q50,'設定'!$I$7:$J$18,2,0)</f>
        <v>#N/A</v>
      </c>
      <c r="X50" s="138" t="e">
        <f t="shared" si="10"/>
        <v>#N/A</v>
      </c>
      <c r="Y50" s="138" t="e">
        <f t="shared" si="30"/>
        <v>#N/A</v>
      </c>
      <c r="Z50" s="138" t="e">
        <f t="shared" si="11"/>
        <v>#N/A</v>
      </c>
      <c r="AA50" s="62" t="e">
        <f t="shared" si="12"/>
        <v>#N/A</v>
      </c>
      <c r="AB50" s="94" t="e">
        <f t="shared" si="13"/>
        <v>#N/A</v>
      </c>
      <c r="AC50" s="183"/>
      <c r="AD50" s="135">
        <f>VLOOKUP($C50,'設定'!$B$7:$C$48,2,0)</f>
        <v>0</v>
      </c>
      <c r="AE50" s="136" t="e">
        <f>VLOOKUP(AC50,'設定'!$D$7:$E$18,2,0)</f>
        <v>#N/A</v>
      </c>
      <c r="AF50" s="138" t="e">
        <f t="shared" si="14"/>
        <v>#N/A</v>
      </c>
      <c r="AG50" s="138" t="e">
        <f t="shared" si="15"/>
        <v>#N/A</v>
      </c>
      <c r="AH50" s="138">
        <f>VLOOKUP($C50,'設定'!$G$7:$H$48,2,0)</f>
        <v>0</v>
      </c>
      <c r="AI50" s="138" t="e">
        <f>VLOOKUP($AC50,'設定'!$I$7:$J$18,2,0)</f>
        <v>#N/A</v>
      </c>
      <c r="AJ50" s="138" t="e">
        <f t="shared" si="16"/>
        <v>#N/A</v>
      </c>
      <c r="AK50" s="138" t="e">
        <f t="shared" si="31"/>
        <v>#N/A</v>
      </c>
      <c r="AL50" s="138" t="e">
        <f t="shared" si="17"/>
        <v>#N/A</v>
      </c>
      <c r="AM50" s="62" t="e">
        <f t="shared" si="18"/>
        <v>#N/A</v>
      </c>
      <c r="AN50" s="94" t="e">
        <f t="shared" si="19"/>
        <v>#N/A</v>
      </c>
      <c r="AO50" s="63">
        <v>8586000</v>
      </c>
      <c r="AP50" s="62">
        <v>11354000</v>
      </c>
      <c r="AQ50" s="97">
        <f t="shared" si="20"/>
        <v>53</v>
      </c>
      <c r="AR50" s="64">
        <f>AR49+($AR$52-$AR$49)/3</f>
        <v>9105333.333333334</v>
      </c>
      <c r="AS50" s="65">
        <f>AS49+($AS$52-$AS$49)/3</f>
        <v>12462333.333333334</v>
      </c>
      <c r="AT50" s="59"/>
      <c r="AU50" s="147">
        <f t="shared" si="21"/>
        <v>35</v>
      </c>
      <c r="AV50" s="148" t="e">
        <f t="shared" si="22"/>
        <v>#N/A</v>
      </c>
      <c r="AW50" s="148" t="e">
        <f t="shared" si="23"/>
        <v>#N/A</v>
      </c>
      <c r="AX50" s="148" t="e">
        <f t="shared" si="24"/>
        <v>#N/A</v>
      </c>
      <c r="AY50" s="148" t="e">
        <f t="shared" si="25"/>
        <v>#N/A</v>
      </c>
      <c r="AZ50" s="148" t="e">
        <f t="shared" si="26"/>
        <v>#N/A</v>
      </c>
      <c r="BA50" s="149" t="e">
        <f t="shared" si="27"/>
        <v>#N/A</v>
      </c>
      <c r="BB50" s="150">
        <f t="shared" si="28"/>
        <v>9105333.333333334</v>
      </c>
      <c r="BC50" s="150">
        <f t="shared" si="0"/>
        <v>12462333.333333334</v>
      </c>
      <c r="BD50" s="150"/>
      <c r="BE50" s="150"/>
      <c r="BF50" s="150">
        <f t="shared" si="32"/>
        <v>35</v>
      </c>
      <c r="BG50" s="150" t="e">
        <f>#REF!</f>
        <v>#REF!</v>
      </c>
      <c r="BH50" s="150"/>
    </row>
    <row r="51" spans="2:60" s="60" customFormat="1" ht="12">
      <c r="B51" s="81">
        <f t="shared" si="1"/>
        <v>54</v>
      </c>
      <c r="C51" s="82">
        <f t="shared" si="1"/>
        <v>36</v>
      </c>
      <c r="D51" s="183"/>
      <c r="E51" s="135">
        <f>VLOOKUP($C51,'設定'!$B$7:$C$48,2,0)</f>
        <v>0</v>
      </c>
      <c r="F51" s="136" t="e">
        <f>VLOOKUP(D51,'設定'!$D$7:$E$18,2,0)</f>
        <v>#N/A</v>
      </c>
      <c r="G51" s="138" t="e">
        <f t="shared" si="2"/>
        <v>#N/A</v>
      </c>
      <c r="H51" s="138" t="e">
        <f t="shared" si="3"/>
        <v>#N/A</v>
      </c>
      <c r="I51" s="138">
        <f>VLOOKUP($C51,'設定'!$G$7:$H$48,2,0)</f>
        <v>0</v>
      </c>
      <c r="J51" s="138" t="e">
        <f>VLOOKUP($D51,'設定'!$I$7:$J$18,2,0)</f>
        <v>#N/A</v>
      </c>
      <c r="K51" s="138" t="e">
        <f t="shared" si="4"/>
        <v>#N/A</v>
      </c>
      <c r="L51" s="138" t="e">
        <f t="shared" si="29"/>
        <v>#N/A</v>
      </c>
      <c r="M51" s="138" t="e">
        <f t="shared" si="5"/>
        <v>#N/A</v>
      </c>
      <c r="N51" s="185"/>
      <c r="O51" s="62" t="e">
        <f t="shared" si="6"/>
        <v>#N/A</v>
      </c>
      <c r="P51" s="94" t="e">
        <f t="shared" si="7"/>
        <v>#N/A</v>
      </c>
      <c r="Q51" s="183"/>
      <c r="R51" s="135">
        <f>VLOOKUP($C51,'設定'!$B$7:$C$48,2,0)</f>
        <v>0</v>
      </c>
      <c r="S51" s="136" t="e">
        <f>VLOOKUP(Q51,'設定'!$D$7:$E$18,2,0)</f>
        <v>#N/A</v>
      </c>
      <c r="T51" s="138" t="e">
        <f t="shared" si="8"/>
        <v>#N/A</v>
      </c>
      <c r="U51" s="138" t="e">
        <f t="shared" si="9"/>
        <v>#N/A</v>
      </c>
      <c r="V51" s="138">
        <f>VLOOKUP($C51,'設定'!$G$7:$H$48,2,0)</f>
        <v>0</v>
      </c>
      <c r="W51" s="138" t="e">
        <f>VLOOKUP($Q51,'設定'!$I$7:$J$18,2,0)</f>
        <v>#N/A</v>
      </c>
      <c r="X51" s="138" t="e">
        <f t="shared" si="10"/>
        <v>#N/A</v>
      </c>
      <c r="Y51" s="138" t="e">
        <f t="shared" si="30"/>
        <v>#N/A</v>
      </c>
      <c r="Z51" s="138" t="e">
        <f t="shared" si="11"/>
        <v>#N/A</v>
      </c>
      <c r="AA51" s="62" t="e">
        <f t="shared" si="12"/>
        <v>#N/A</v>
      </c>
      <c r="AB51" s="94" t="e">
        <f t="shared" si="13"/>
        <v>#N/A</v>
      </c>
      <c r="AC51" s="183"/>
      <c r="AD51" s="135">
        <f>VLOOKUP($C51,'設定'!$B$7:$C$48,2,0)</f>
        <v>0</v>
      </c>
      <c r="AE51" s="136" t="e">
        <f>VLOOKUP(AC51,'設定'!$D$7:$E$18,2,0)</f>
        <v>#N/A</v>
      </c>
      <c r="AF51" s="138" t="e">
        <f t="shared" si="14"/>
        <v>#N/A</v>
      </c>
      <c r="AG51" s="138" t="e">
        <f t="shared" si="15"/>
        <v>#N/A</v>
      </c>
      <c r="AH51" s="138">
        <f>VLOOKUP($C51,'設定'!$G$7:$H$48,2,0)</f>
        <v>0</v>
      </c>
      <c r="AI51" s="138" t="e">
        <f>VLOOKUP($AC51,'設定'!$I$7:$J$18,2,0)</f>
        <v>#N/A</v>
      </c>
      <c r="AJ51" s="138" t="e">
        <f t="shared" si="16"/>
        <v>#N/A</v>
      </c>
      <c r="AK51" s="138" t="e">
        <f t="shared" si="31"/>
        <v>#N/A</v>
      </c>
      <c r="AL51" s="138" t="e">
        <f t="shared" si="17"/>
        <v>#N/A</v>
      </c>
      <c r="AM51" s="62" t="e">
        <f t="shared" si="18"/>
        <v>#N/A</v>
      </c>
      <c r="AN51" s="94" t="e">
        <f t="shared" si="19"/>
        <v>#N/A</v>
      </c>
      <c r="AO51" s="63">
        <f>(AO50+AO52)/2</f>
        <v>8877000</v>
      </c>
      <c r="AP51" s="62">
        <f>(AP50+AP52)/2</f>
        <v>12576000</v>
      </c>
      <c r="AQ51" s="97">
        <f t="shared" si="20"/>
        <v>54</v>
      </c>
      <c r="AR51" s="64">
        <f>AR50+($AR$52-$AR$49)/3</f>
        <v>9518666.666666668</v>
      </c>
      <c r="AS51" s="65">
        <f>AS50+($AS$52-$AS$49)/3</f>
        <v>13114666.666666668</v>
      </c>
      <c r="AT51" s="59"/>
      <c r="AU51" s="147">
        <f t="shared" si="21"/>
        <v>36</v>
      </c>
      <c r="AV51" s="148" t="e">
        <f t="shared" si="22"/>
        <v>#N/A</v>
      </c>
      <c r="AW51" s="148" t="e">
        <f t="shared" si="23"/>
        <v>#N/A</v>
      </c>
      <c r="AX51" s="148" t="e">
        <f t="shared" si="24"/>
        <v>#N/A</v>
      </c>
      <c r="AY51" s="148" t="e">
        <f t="shared" si="25"/>
        <v>#N/A</v>
      </c>
      <c r="AZ51" s="148" t="e">
        <f t="shared" si="26"/>
        <v>#N/A</v>
      </c>
      <c r="BA51" s="149" t="e">
        <f t="shared" si="27"/>
        <v>#N/A</v>
      </c>
      <c r="BB51" s="150">
        <f t="shared" si="28"/>
        <v>9518666.666666668</v>
      </c>
      <c r="BC51" s="150">
        <f t="shared" si="0"/>
        <v>13114666.666666668</v>
      </c>
      <c r="BD51" s="150"/>
      <c r="BE51" s="150"/>
      <c r="BF51" s="150">
        <f t="shared" si="32"/>
        <v>36</v>
      </c>
      <c r="BG51" s="150" t="e">
        <f>#REF!</f>
        <v>#REF!</v>
      </c>
      <c r="BH51" s="150"/>
    </row>
    <row r="52" spans="2:60" s="60" customFormat="1" ht="12">
      <c r="B52" s="81">
        <f t="shared" si="1"/>
        <v>55</v>
      </c>
      <c r="C52" s="82">
        <f t="shared" si="1"/>
        <v>37</v>
      </c>
      <c r="D52" s="183"/>
      <c r="E52" s="135">
        <f>VLOOKUP($C52,'設定'!$B$7:$C$48,2,0)</f>
        <v>0</v>
      </c>
      <c r="F52" s="136" t="e">
        <f>VLOOKUP(D52,'設定'!$D$7:$E$18,2,0)</f>
        <v>#N/A</v>
      </c>
      <c r="G52" s="138" t="e">
        <f t="shared" si="2"/>
        <v>#N/A</v>
      </c>
      <c r="H52" s="138" t="e">
        <f t="shared" si="3"/>
        <v>#N/A</v>
      </c>
      <c r="I52" s="138">
        <f>VLOOKUP($C52,'設定'!$G$7:$H$48,2,0)</f>
        <v>0</v>
      </c>
      <c r="J52" s="138" t="e">
        <f>VLOOKUP($D52,'設定'!$I$7:$J$18,2,0)</f>
        <v>#N/A</v>
      </c>
      <c r="K52" s="138" t="e">
        <f t="shared" si="4"/>
        <v>#N/A</v>
      </c>
      <c r="L52" s="138" t="e">
        <f t="shared" si="29"/>
        <v>#N/A</v>
      </c>
      <c r="M52" s="138" t="e">
        <f t="shared" si="5"/>
        <v>#N/A</v>
      </c>
      <c r="N52" s="185"/>
      <c r="O52" s="62" t="e">
        <f t="shared" si="6"/>
        <v>#N/A</v>
      </c>
      <c r="P52" s="94" t="e">
        <f t="shared" si="7"/>
        <v>#N/A</v>
      </c>
      <c r="Q52" s="183"/>
      <c r="R52" s="135">
        <f>VLOOKUP($C52,'設定'!$B$7:$C$48,2,0)</f>
        <v>0</v>
      </c>
      <c r="S52" s="136" t="e">
        <f>VLOOKUP(Q52,'設定'!$D$7:$E$18,2,0)</f>
        <v>#N/A</v>
      </c>
      <c r="T52" s="138" t="e">
        <f t="shared" si="8"/>
        <v>#N/A</v>
      </c>
      <c r="U52" s="138" t="e">
        <f t="shared" si="9"/>
        <v>#N/A</v>
      </c>
      <c r="V52" s="138">
        <f>VLOOKUP($C52,'設定'!$G$7:$H$48,2,0)</f>
        <v>0</v>
      </c>
      <c r="W52" s="138" t="e">
        <f>VLOOKUP($Q52,'設定'!$I$7:$J$18,2,0)</f>
        <v>#N/A</v>
      </c>
      <c r="X52" s="138" t="e">
        <f t="shared" si="10"/>
        <v>#N/A</v>
      </c>
      <c r="Y52" s="138" t="e">
        <f t="shared" si="30"/>
        <v>#N/A</v>
      </c>
      <c r="Z52" s="138" t="e">
        <f t="shared" si="11"/>
        <v>#N/A</v>
      </c>
      <c r="AA52" s="62" t="e">
        <f t="shared" si="12"/>
        <v>#N/A</v>
      </c>
      <c r="AB52" s="94" t="e">
        <f t="shared" si="13"/>
        <v>#N/A</v>
      </c>
      <c r="AC52" s="183"/>
      <c r="AD52" s="135">
        <f>VLOOKUP($C52,'設定'!$B$7:$C$48,2,0)</f>
        <v>0</v>
      </c>
      <c r="AE52" s="136" t="e">
        <f>VLOOKUP(AC52,'設定'!$D$7:$E$18,2,0)</f>
        <v>#N/A</v>
      </c>
      <c r="AF52" s="138" t="e">
        <f t="shared" si="14"/>
        <v>#N/A</v>
      </c>
      <c r="AG52" s="138" t="e">
        <f t="shared" si="15"/>
        <v>#N/A</v>
      </c>
      <c r="AH52" s="138">
        <f>VLOOKUP($C52,'設定'!$G$7:$H$48,2,0)</f>
        <v>0</v>
      </c>
      <c r="AI52" s="138" t="e">
        <f>VLOOKUP($AC52,'設定'!$I$7:$J$18,2,0)</f>
        <v>#N/A</v>
      </c>
      <c r="AJ52" s="138" t="e">
        <f t="shared" si="16"/>
        <v>#N/A</v>
      </c>
      <c r="AK52" s="138" t="e">
        <f t="shared" si="31"/>
        <v>#N/A</v>
      </c>
      <c r="AL52" s="138" t="e">
        <f t="shared" si="17"/>
        <v>#N/A</v>
      </c>
      <c r="AM52" s="62" t="e">
        <f t="shared" si="18"/>
        <v>#N/A</v>
      </c>
      <c r="AN52" s="94" t="e">
        <f t="shared" si="19"/>
        <v>#N/A</v>
      </c>
      <c r="AO52" s="63">
        <v>9168000</v>
      </c>
      <c r="AP52" s="62">
        <v>13798000</v>
      </c>
      <c r="AQ52" s="97">
        <f t="shared" si="20"/>
        <v>55</v>
      </c>
      <c r="AR52" s="64">
        <v>9932000</v>
      </c>
      <c r="AS52" s="65">
        <v>13767000</v>
      </c>
      <c r="AT52" s="59"/>
      <c r="AU52" s="147">
        <f t="shared" si="21"/>
        <v>37</v>
      </c>
      <c r="AV52" s="148" t="e">
        <f t="shared" si="22"/>
        <v>#N/A</v>
      </c>
      <c r="AW52" s="148" t="e">
        <f t="shared" si="23"/>
        <v>#N/A</v>
      </c>
      <c r="AX52" s="148" t="e">
        <f t="shared" si="24"/>
        <v>#N/A</v>
      </c>
      <c r="AY52" s="148" t="e">
        <f t="shared" si="25"/>
        <v>#N/A</v>
      </c>
      <c r="AZ52" s="148" t="e">
        <f t="shared" si="26"/>
        <v>#N/A</v>
      </c>
      <c r="BA52" s="149" t="e">
        <f t="shared" si="27"/>
        <v>#N/A</v>
      </c>
      <c r="BB52" s="150">
        <f t="shared" si="28"/>
        <v>9932000</v>
      </c>
      <c r="BC52" s="150">
        <f t="shared" si="0"/>
        <v>13767000</v>
      </c>
      <c r="BD52" s="150"/>
      <c r="BE52" s="150"/>
      <c r="BF52" s="150">
        <f t="shared" si="32"/>
        <v>37</v>
      </c>
      <c r="BG52" s="150" t="e">
        <f>#REF!</f>
        <v>#REF!</v>
      </c>
      <c r="BH52" s="150"/>
    </row>
    <row r="53" spans="2:60" s="60" customFormat="1" ht="12">
      <c r="B53" s="81">
        <f t="shared" si="1"/>
        <v>56</v>
      </c>
      <c r="C53" s="82">
        <f t="shared" si="1"/>
        <v>38</v>
      </c>
      <c r="D53" s="183"/>
      <c r="E53" s="135">
        <f>VLOOKUP($C53,'設定'!$B$7:$C$48,2,0)</f>
        <v>0</v>
      </c>
      <c r="F53" s="136" t="e">
        <f>VLOOKUP(D53,'設定'!$D$7:$E$18,2,0)</f>
        <v>#N/A</v>
      </c>
      <c r="G53" s="138" t="e">
        <f t="shared" si="2"/>
        <v>#N/A</v>
      </c>
      <c r="H53" s="138" t="e">
        <f t="shared" si="3"/>
        <v>#N/A</v>
      </c>
      <c r="I53" s="138">
        <f>VLOOKUP($C53,'設定'!$G$7:$H$48,2,0)</f>
        <v>0</v>
      </c>
      <c r="J53" s="138" t="e">
        <f>VLOOKUP($D53,'設定'!$I$7:$J$18,2,0)</f>
        <v>#N/A</v>
      </c>
      <c r="K53" s="138" t="e">
        <f t="shared" si="4"/>
        <v>#N/A</v>
      </c>
      <c r="L53" s="138" t="e">
        <f t="shared" si="29"/>
        <v>#N/A</v>
      </c>
      <c r="M53" s="138" t="e">
        <f t="shared" si="5"/>
        <v>#N/A</v>
      </c>
      <c r="N53" s="185"/>
      <c r="O53" s="62" t="e">
        <f t="shared" si="6"/>
        <v>#N/A</v>
      </c>
      <c r="P53" s="94" t="e">
        <f t="shared" si="7"/>
        <v>#N/A</v>
      </c>
      <c r="Q53" s="183"/>
      <c r="R53" s="135">
        <f>VLOOKUP($C53,'設定'!$B$7:$C$48,2,0)</f>
        <v>0</v>
      </c>
      <c r="S53" s="136" t="e">
        <f>VLOOKUP(Q53,'設定'!$D$7:$E$18,2,0)</f>
        <v>#N/A</v>
      </c>
      <c r="T53" s="138" t="e">
        <f t="shared" si="8"/>
        <v>#N/A</v>
      </c>
      <c r="U53" s="138" t="e">
        <f t="shared" si="9"/>
        <v>#N/A</v>
      </c>
      <c r="V53" s="138">
        <f>VLOOKUP($C53,'設定'!$G$7:$H$48,2,0)</f>
        <v>0</v>
      </c>
      <c r="W53" s="138" t="e">
        <f>VLOOKUP($Q53,'設定'!$I$7:$J$18,2,0)</f>
        <v>#N/A</v>
      </c>
      <c r="X53" s="138" t="e">
        <f t="shared" si="10"/>
        <v>#N/A</v>
      </c>
      <c r="Y53" s="138" t="e">
        <f t="shared" si="30"/>
        <v>#N/A</v>
      </c>
      <c r="Z53" s="138" t="e">
        <f t="shared" si="11"/>
        <v>#N/A</v>
      </c>
      <c r="AA53" s="62" t="e">
        <f t="shared" si="12"/>
        <v>#N/A</v>
      </c>
      <c r="AB53" s="94" t="e">
        <f t="shared" si="13"/>
        <v>#N/A</v>
      </c>
      <c r="AC53" s="183"/>
      <c r="AD53" s="135">
        <f>VLOOKUP($C53,'設定'!$B$7:$C$48,2,0)</f>
        <v>0</v>
      </c>
      <c r="AE53" s="136" t="e">
        <f>VLOOKUP(AC53,'設定'!$D$7:$E$18,2,0)</f>
        <v>#N/A</v>
      </c>
      <c r="AF53" s="138" t="e">
        <f t="shared" si="14"/>
        <v>#N/A</v>
      </c>
      <c r="AG53" s="138" t="e">
        <f t="shared" si="15"/>
        <v>#N/A</v>
      </c>
      <c r="AH53" s="138">
        <f>VLOOKUP($C53,'設定'!$G$7:$H$48,2,0)</f>
        <v>0</v>
      </c>
      <c r="AI53" s="138" t="e">
        <f>VLOOKUP($AC53,'設定'!$I$7:$J$18,2,0)</f>
        <v>#N/A</v>
      </c>
      <c r="AJ53" s="138" t="e">
        <f t="shared" si="16"/>
        <v>#N/A</v>
      </c>
      <c r="AK53" s="138" t="e">
        <f t="shared" si="31"/>
        <v>#N/A</v>
      </c>
      <c r="AL53" s="138" t="e">
        <f t="shared" si="17"/>
        <v>#N/A</v>
      </c>
      <c r="AM53" s="62" t="e">
        <f t="shared" si="18"/>
        <v>#N/A</v>
      </c>
      <c r="AN53" s="94" t="e">
        <f t="shared" si="19"/>
        <v>#N/A</v>
      </c>
      <c r="AO53" s="63">
        <f>AO52+($AO$56-$AO$52)/4</f>
        <v>9497750</v>
      </c>
      <c r="AP53" s="62">
        <f>AP52+($AP$56-$AP$52)/4</f>
        <v>13798000</v>
      </c>
      <c r="AQ53" s="97">
        <f t="shared" si="20"/>
        <v>56</v>
      </c>
      <c r="AR53" s="64">
        <f>AR52+($AR$56-$AR$52)/4</f>
        <v>10312500</v>
      </c>
      <c r="AS53" s="65">
        <f>AS52+($AS$56-$AS$52)/4</f>
        <v>14199250</v>
      </c>
      <c r="AT53" s="59"/>
      <c r="AU53" s="147">
        <f t="shared" si="21"/>
        <v>38</v>
      </c>
      <c r="AV53" s="148" t="e">
        <f t="shared" si="22"/>
        <v>#N/A</v>
      </c>
      <c r="AW53" s="148" t="e">
        <f t="shared" si="23"/>
        <v>#N/A</v>
      </c>
      <c r="AX53" s="148" t="e">
        <f t="shared" si="24"/>
        <v>#N/A</v>
      </c>
      <c r="AY53" s="148" t="e">
        <f t="shared" si="25"/>
        <v>#N/A</v>
      </c>
      <c r="AZ53" s="148" t="e">
        <f t="shared" si="26"/>
        <v>#N/A</v>
      </c>
      <c r="BA53" s="149" t="e">
        <f t="shared" si="27"/>
        <v>#N/A</v>
      </c>
      <c r="BB53" s="150">
        <f t="shared" si="28"/>
        <v>10312500</v>
      </c>
      <c r="BC53" s="150">
        <f t="shared" si="0"/>
        <v>14199250</v>
      </c>
      <c r="BD53" s="150"/>
      <c r="BE53" s="150"/>
      <c r="BF53" s="150">
        <f t="shared" si="32"/>
        <v>38</v>
      </c>
      <c r="BG53" s="150" t="e">
        <f>#REF!</f>
        <v>#REF!</v>
      </c>
      <c r="BH53" s="150"/>
    </row>
    <row r="54" spans="2:60" s="60" customFormat="1" ht="12">
      <c r="B54" s="81">
        <f t="shared" si="1"/>
        <v>57</v>
      </c>
      <c r="C54" s="82">
        <f t="shared" si="1"/>
        <v>39</v>
      </c>
      <c r="D54" s="183"/>
      <c r="E54" s="135">
        <f>VLOOKUP($C54,'設定'!$B$7:$C$48,2,0)</f>
        <v>0</v>
      </c>
      <c r="F54" s="136" t="e">
        <f>VLOOKUP(D54,'設定'!$D$7:$E$18,2,0)</f>
        <v>#N/A</v>
      </c>
      <c r="G54" s="138" t="e">
        <f t="shared" si="2"/>
        <v>#N/A</v>
      </c>
      <c r="H54" s="138" t="e">
        <f t="shared" si="3"/>
        <v>#N/A</v>
      </c>
      <c r="I54" s="138">
        <f>VLOOKUP($C54,'設定'!$G$7:$H$48,2,0)</f>
        <v>0</v>
      </c>
      <c r="J54" s="138" t="e">
        <f>VLOOKUP($D54,'設定'!$I$7:$J$18,2,0)</f>
        <v>#N/A</v>
      </c>
      <c r="K54" s="138" t="e">
        <f t="shared" si="4"/>
        <v>#N/A</v>
      </c>
      <c r="L54" s="138" t="e">
        <f t="shared" si="29"/>
        <v>#N/A</v>
      </c>
      <c r="M54" s="138" t="e">
        <f t="shared" si="5"/>
        <v>#N/A</v>
      </c>
      <c r="N54" s="185"/>
      <c r="O54" s="62" t="e">
        <f t="shared" si="6"/>
        <v>#N/A</v>
      </c>
      <c r="P54" s="94" t="e">
        <f t="shared" si="7"/>
        <v>#N/A</v>
      </c>
      <c r="Q54" s="183"/>
      <c r="R54" s="135">
        <f>VLOOKUP($C54,'設定'!$B$7:$C$48,2,0)</f>
        <v>0</v>
      </c>
      <c r="S54" s="136" t="e">
        <f>VLOOKUP(Q54,'設定'!$D$7:$E$18,2,0)</f>
        <v>#N/A</v>
      </c>
      <c r="T54" s="138" t="e">
        <f t="shared" si="8"/>
        <v>#N/A</v>
      </c>
      <c r="U54" s="138" t="e">
        <f t="shared" si="9"/>
        <v>#N/A</v>
      </c>
      <c r="V54" s="138">
        <f>VLOOKUP($C54,'設定'!$G$7:$H$48,2,0)</f>
        <v>0</v>
      </c>
      <c r="W54" s="138" t="e">
        <f>VLOOKUP($Q54,'設定'!$I$7:$J$18,2,0)</f>
        <v>#N/A</v>
      </c>
      <c r="X54" s="138" t="e">
        <f t="shared" si="10"/>
        <v>#N/A</v>
      </c>
      <c r="Y54" s="138" t="e">
        <f t="shared" si="30"/>
        <v>#N/A</v>
      </c>
      <c r="Z54" s="138" t="e">
        <f t="shared" si="11"/>
        <v>#N/A</v>
      </c>
      <c r="AA54" s="62" t="e">
        <f t="shared" si="12"/>
        <v>#N/A</v>
      </c>
      <c r="AB54" s="94" t="e">
        <f t="shared" si="13"/>
        <v>#N/A</v>
      </c>
      <c r="AC54" s="183"/>
      <c r="AD54" s="135">
        <f>VLOOKUP($C54,'設定'!$B$7:$C$48,2,0)</f>
        <v>0</v>
      </c>
      <c r="AE54" s="136" t="e">
        <f>VLOOKUP(AC54,'設定'!$D$7:$E$18,2,0)</f>
        <v>#N/A</v>
      </c>
      <c r="AF54" s="138" t="e">
        <f t="shared" si="14"/>
        <v>#N/A</v>
      </c>
      <c r="AG54" s="138" t="e">
        <f t="shared" si="15"/>
        <v>#N/A</v>
      </c>
      <c r="AH54" s="138">
        <f>VLOOKUP($C54,'設定'!$G$7:$H$48,2,0)</f>
        <v>0</v>
      </c>
      <c r="AI54" s="138" t="e">
        <f>VLOOKUP($AC54,'設定'!$I$7:$J$18,2,0)</f>
        <v>#N/A</v>
      </c>
      <c r="AJ54" s="138" t="e">
        <f t="shared" si="16"/>
        <v>#N/A</v>
      </c>
      <c r="AK54" s="138" t="e">
        <f t="shared" si="31"/>
        <v>#N/A</v>
      </c>
      <c r="AL54" s="138" t="e">
        <f t="shared" si="17"/>
        <v>#N/A</v>
      </c>
      <c r="AM54" s="62" t="e">
        <f t="shared" si="18"/>
        <v>#N/A</v>
      </c>
      <c r="AN54" s="94" t="e">
        <f t="shared" si="19"/>
        <v>#N/A</v>
      </c>
      <c r="AO54" s="63">
        <f>AO53+($AO$56-$AO$52)/4</f>
        <v>9827500</v>
      </c>
      <c r="AP54" s="62">
        <f>AP53+($AP$56-$AP$52)/4</f>
        <v>13798000</v>
      </c>
      <c r="AQ54" s="97">
        <f t="shared" si="20"/>
        <v>57</v>
      </c>
      <c r="AR54" s="64">
        <f>AR53+($AR$56-$AR$52)/4</f>
        <v>10693000</v>
      </c>
      <c r="AS54" s="65">
        <f>AS53+($AS$56-$AS$52)/4</f>
        <v>14631500</v>
      </c>
      <c r="AT54" s="59"/>
      <c r="AU54" s="147">
        <f t="shared" si="21"/>
        <v>39</v>
      </c>
      <c r="AV54" s="148" t="e">
        <f t="shared" si="22"/>
        <v>#N/A</v>
      </c>
      <c r="AW54" s="148" t="e">
        <f t="shared" si="23"/>
        <v>#N/A</v>
      </c>
      <c r="AX54" s="148" t="e">
        <f t="shared" si="24"/>
        <v>#N/A</v>
      </c>
      <c r="AY54" s="148" t="e">
        <f t="shared" si="25"/>
        <v>#N/A</v>
      </c>
      <c r="AZ54" s="148" t="e">
        <f t="shared" si="26"/>
        <v>#N/A</v>
      </c>
      <c r="BA54" s="149" t="e">
        <f t="shared" si="27"/>
        <v>#N/A</v>
      </c>
      <c r="BB54" s="150">
        <f t="shared" si="28"/>
        <v>10693000</v>
      </c>
      <c r="BC54" s="150">
        <f t="shared" si="0"/>
        <v>14631500</v>
      </c>
      <c r="BD54" s="150"/>
      <c r="BE54" s="150"/>
      <c r="BF54" s="150">
        <f t="shared" si="32"/>
        <v>39</v>
      </c>
      <c r="BG54" s="150" t="e">
        <f>#REF!</f>
        <v>#REF!</v>
      </c>
      <c r="BH54" s="150"/>
    </row>
    <row r="55" spans="2:60" s="60" customFormat="1" ht="12">
      <c r="B55" s="81">
        <f t="shared" si="1"/>
        <v>58</v>
      </c>
      <c r="C55" s="82">
        <f t="shared" si="1"/>
        <v>40</v>
      </c>
      <c r="D55" s="183"/>
      <c r="E55" s="135">
        <f>VLOOKUP($C55,'設定'!$B$7:$C$48,2,0)</f>
        <v>0</v>
      </c>
      <c r="F55" s="136" t="e">
        <f>VLOOKUP(D55,'設定'!$D$7:$E$18,2,0)</f>
        <v>#N/A</v>
      </c>
      <c r="G55" s="138" t="e">
        <f t="shared" si="2"/>
        <v>#N/A</v>
      </c>
      <c r="H55" s="138" t="e">
        <f t="shared" si="3"/>
        <v>#N/A</v>
      </c>
      <c r="I55" s="138">
        <f>VLOOKUP($C55,'設定'!$G$7:$H$48,2,0)</f>
        <v>0</v>
      </c>
      <c r="J55" s="138" t="e">
        <f>VLOOKUP($D55,'設定'!$I$7:$J$18,2,0)</f>
        <v>#N/A</v>
      </c>
      <c r="K55" s="138" t="e">
        <f t="shared" si="4"/>
        <v>#N/A</v>
      </c>
      <c r="L55" s="138" t="e">
        <f t="shared" si="29"/>
        <v>#N/A</v>
      </c>
      <c r="M55" s="138" t="e">
        <f t="shared" si="5"/>
        <v>#N/A</v>
      </c>
      <c r="N55" s="185"/>
      <c r="O55" s="62" t="e">
        <f t="shared" si="6"/>
        <v>#N/A</v>
      </c>
      <c r="P55" s="94" t="e">
        <f t="shared" si="7"/>
        <v>#N/A</v>
      </c>
      <c r="Q55" s="183"/>
      <c r="R55" s="135">
        <f>VLOOKUP($C55,'設定'!$B$7:$C$48,2,0)</f>
        <v>0</v>
      </c>
      <c r="S55" s="136" t="e">
        <f>VLOOKUP(Q55,'設定'!$D$7:$E$18,2,0)</f>
        <v>#N/A</v>
      </c>
      <c r="T55" s="138" t="e">
        <f t="shared" si="8"/>
        <v>#N/A</v>
      </c>
      <c r="U55" s="138" t="e">
        <f t="shared" si="9"/>
        <v>#N/A</v>
      </c>
      <c r="V55" s="138">
        <f>VLOOKUP($C55,'設定'!$G$7:$H$48,2,0)</f>
        <v>0</v>
      </c>
      <c r="W55" s="138" t="e">
        <f>VLOOKUP($Q55,'設定'!$I$7:$J$18,2,0)</f>
        <v>#N/A</v>
      </c>
      <c r="X55" s="138" t="e">
        <f t="shared" si="10"/>
        <v>#N/A</v>
      </c>
      <c r="Y55" s="138" t="e">
        <f t="shared" si="30"/>
        <v>#N/A</v>
      </c>
      <c r="Z55" s="138" t="e">
        <f t="shared" si="11"/>
        <v>#N/A</v>
      </c>
      <c r="AA55" s="62" t="e">
        <f t="shared" si="12"/>
        <v>#N/A</v>
      </c>
      <c r="AB55" s="94" t="e">
        <f t="shared" si="13"/>
        <v>#N/A</v>
      </c>
      <c r="AC55" s="183"/>
      <c r="AD55" s="135">
        <f>VLOOKUP($C55,'設定'!$B$7:$C$48,2,0)</f>
        <v>0</v>
      </c>
      <c r="AE55" s="136" t="e">
        <f>VLOOKUP(AC55,'設定'!$D$7:$E$18,2,0)</f>
        <v>#N/A</v>
      </c>
      <c r="AF55" s="138" t="e">
        <f t="shared" si="14"/>
        <v>#N/A</v>
      </c>
      <c r="AG55" s="138" t="e">
        <f t="shared" si="15"/>
        <v>#N/A</v>
      </c>
      <c r="AH55" s="138">
        <f>VLOOKUP($C55,'設定'!$G$7:$H$48,2,0)</f>
        <v>0</v>
      </c>
      <c r="AI55" s="138" t="e">
        <f>VLOOKUP($AC55,'設定'!$I$7:$J$18,2,0)</f>
        <v>#N/A</v>
      </c>
      <c r="AJ55" s="138" t="e">
        <f t="shared" si="16"/>
        <v>#N/A</v>
      </c>
      <c r="AK55" s="138" t="e">
        <f t="shared" si="31"/>
        <v>#N/A</v>
      </c>
      <c r="AL55" s="138" t="e">
        <f t="shared" si="17"/>
        <v>#N/A</v>
      </c>
      <c r="AM55" s="62" t="e">
        <f t="shared" si="18"/>
        <v>#N/A</v>
      </c>
      <c r="AN55" s="94" t="e">
        <f t="shared" si="19"/>
        <v>#N/A</v>
      </c>
      <c r="AO55" s="63">
        <f>AO54+($AO$56-$AO$52)/4</f>
        <v>10157250</v>
      </c>
      <c r="AP55" s="62">
        <f>AP54+($AP$56-$AP$52)/4</f>
        <v>13798000</v>
      </c>
      <c r="AQ55" s="97">
        <f t="shared" si="20"/>
        <v>58</v>
      </c>
      <c r="AR55" s="64">
        <f>AR54+($AR$56-$AR$52)/4</f>
        <v>11073500</v>
      </c>
      <c r="AS55" s="65">
        <f>AS54+($AS$56-$AS$52)/4</f>
        <v>15063750</v>
      </c>
      <c r="AT55" s="59"/>
      <c r="AU55" s="147">
        <f t="shared" si="21"/>
        <v>40</v>
      </c>
      <c r="AV55" s="148" t="e">
        <f t="shared" si="22"/>
        <v>#N/A</v>
      </c>
      <c r="AW55" s="148" t="e">
        <f t="shared" si="23"/>
        <v>#N/A</v>
      </c>
      <c r="AX55" s="148" t="e">
        <f t="shared" si="24"/>
        <v>#N/A</v>
      </c>
      <c r="AY55" s="148" t="e">
        <f t="shared" si="25"/>
        <v>#N/A</v>
      </c>
      <c r="AZ55" s="148" t="e">
        <f t="shared" si="26"/>
        <v>#N/A</v>
      </c>
      <c r="BA55" s="149" t="e">
        <f t="shared" si="27"/>
        <v>#N/A</v>
      </c>
      <c r="BB55" s="150">
        <f t="shared" si="28"/>
        <v>11073500</v>
      </c>
      <c r="BC55" s="150">
        <f t="shared" si="0"/>
        <v>15063750</v>
      </c>
      <c r="BD55" s="150"/>
      <c r="BE55" s="150"/>
      <c r="BF55" s="150">
        <f t="shared" si="32"/>
        <v>40</v>
      </c>
      <c r="BG55" s="150" t="e">
        <f>#REF!</f>
        <v>#REF!</v>
      </c>
      <c r="BH55" s="150"/>
    </row>
    <row r="56" spans="2:60" s="60" customFormat="1" ht="12">
      <c r="B56" s="81">
        <f t="shared" si="1"/>
        <v>59</v>
      </c>
      <c r="C56" s="82">
        <f t="shared" si="1"/>
        <v>41</v>
      </c>
      <c r="D56" s="183"/>
      <c r="E56" s="135">
        <f>VLOOKUP($C56,'設定'!$B$7:$C$48,2,0)</f>
        <v>0</v>
      </c>
      <c r="F56" s="136" t="e">
        <f>VLOOKUP(D56,'設定'!$D$7:$E$18,2,0)</f>
        <v>#N/A</v>
      </c>
      <c r="G56" s="138" t="e">
        <f t="shared" si="2"/>
        <v>#N/A</v>
      </c>
      <c r="H56" s="138" t="e">
        <f t="shared" si="3"/>
        <v>#N/A</v>
      </c>
      <c r="I56" s="138">
        <f>VLOOKUP($C56,'設定'!$G$7:$H$48,2,0)</f>
        <v>0</v>
      </c>
      <c r="J56" s="138" t="e">
        <f>VLOOKUP($D56,'設定'!$I$7:$J$18,2,0)</f>
        <v>#N/A</v>
      </c>
      <c r="K56" s="138" t="e">
        <f t="shared" si="4"/>
        <v>#N/A</v>
      </c>
      <c r="L56" s="138" t="e">
        <f t="shared" si="29"/>
        <v>#N/A</v>
      </c>
      <c r="M56" s="138" t="e">
        <f t="shared" si="5"/>
        <v>#N/A</v>
      </c>
      <c r="N56" s="185"/>
      <c r="O56" s="62" t="e">
        <f t="shared" si="6"/>
        <v>#N/A</v>
      </c>
      <c r="P56" s="94" t="e">
        <f t="shared" si="7"/>
        <v>#N/A</v>
      </c>
      <c r="Q56" s="183"/>
      <c r="R56" s="135">
        <f>VLOOKUP($C56,'設定'!$B$7:$C$48,2,0)</f>
        <v>0</v>
      </c>
      <c r="S56" s="136" t="e">
        <f>VLOOKUP(Q56,'設定'!$D$7:$E$18,2,0)</f>
        <v>#N/A</v>
      </c>
      <c r="T56" s="138" t="e">
        <f t="shared" si="8"/>
        <v>#N/A</v>
      </c>
      <c r="U56" s="138" t="e">
        <f t="shared" si="9"/>
        <v>#N/A</v>
      </c>
      <c r="V56" s="138">
        <f>VLOOKUP($C56,'設定'!$G$7:$H$48,2,0)</f>
        <v>0</v>
      </c>
      <c r="W56" s="138" t="e">
        <f>VLOOKUP($Q56,'設定'!$I$7:$J$18,2,0)</f>
        <v>#N/A</v>
      </c>
      <c r="X56" s="138" t="e">
        <f t="shared" si="10"/>
        <v>#N/A</v>
      </c>
      <c r="Y56" s="138" t="e">
        <f t="shared" si="30"/>
        <v>#N/A</v>
      </c>
      <c r="Z56" s="138" t="e">
        <f t="shared" si="11"/>
        <v>#N/A</v>
      </c>
      <c r="AA56" s="62" t="e">
        <f t="shared" si="12"/>
        <v>#N/A</v>
      </c>
      <c r="AB56" s="94" t="e">
        <f t="shared" si="13"/>
        <v>#N/A</v>
      </c>
      <c r="AC56" s="183"/>
      <c r="AD56" s="135">
        <f>VLOOKUP($C56,'設定'!$B$7:$C$48,2,0)</f>
        <v>0</v>
      </c>
      <c r="AE56" s="136" t="e">
        <f>VLOOKUP(AC56,'設定'!$D$7:$E$18,2,0)</f>
        <v>#N/A</v>
      </c>
      <c r="AF56" s="138" t="e">
        <f t="shared" si="14"/>
        <v>#N/A</v>
      </c>
      <c r="AG56" s="138" t="e">
        <f t="shared" si="15"/>
        <v>#N/A</v>
      </c>
      <c r="AH56" s="138">
        <f>VLOOKUP($C56,'設定'!$G$7:$H$48,2,0)</f>
        <v>0</v>
      </c>
      <c r="AI56" s="138" t="e">
        <f>VLOOKUP($AC56,'設定'!$I$7:$J$18,2,0)</f>
        <v>#N/A</v>
      </c>
      <c r="AJ56" s="138" t="e">
        <f t="shared" si="16"/>
        <v>#N/A</v>
      </c>
      <c r="AK56" s="138" t="e">
        <f t="shared" si="31"/>
        <v>#N/A</v>
      </c>
      <c r="AL56" s="138" t="e">
        <f t="shared" si="17"/>
        <v>#N/A</v>
      </c>
      <c r="AM56" s="62" t="e">
        <f t="shared" si="18"/>
        <v>#N/A</v>
      </c>
      <c r="AN56" s="94" t="e">
        <f t="shared" si="19"/>
        <v>#N/A</v>
      </c>
      <c r="AO56" s="63">
        <v>10487000</v>
      </c>
      <c r="AP56" s="62">
        <v>13798000</v>
      </c>
      <c r="AQ56" s="97">
        <f t="shared" si="20"/>
        <v>59</v>
      </c>
      <c r="AR56" s="64">
        <v>11454000</v>
      </c>
      <c r="AS56" s="65">
        <v>15496000</v>
      </c>
      <c r="AT56" s="59"/>
      <c r="AU56" s="147">
        <f t="shared" si="21"/>
        <v>41</v>
      </c>
      <c r="AV56" s="148" t="e">
        <f t="shared" si="22"/>
        <v>#N/A</v>
      </c>
      <c r="AW56" s="148" t="e">
        <f t="shared" si="23"/>
        <v>#N/A</v>
      </c>
      <c r="AX56" s="148" t="e">
        <f t="shared" si="24"/>
        <v>#N/A</v>
      </c>
      <c r="AY56" s="148" t="e">
        <f t="shared" si="25"/>
        <v>#N/A</v>
      </c>
      <c r="AZ56" s="148" t="e">
        <f t="shared" si="26"/>
        <v>#N/A</v>
      </c>
      <c r="BA56" s="149" t="e">
        <f t="shared" si="27"/>
        <v>#N/A</v>
      </c>
      <c r="BB56" s="150">
        <f t="shared" si="28"/>
        <v>11454000</v>
      </c>
      <c r="BC56" s="150">
        <f t="shared" si="0"/>
        <v>15496000</v>
      </c>
      <c r="BD56" s="150"/>
      <c r="BE56" s="150"/>
      <c r="BF56" s="150">
        <f t="shared" si="32"/>
        <v>41</v>
      </c>
      <c r="BG56" s="150" t="e">
        <f>#REF!</f>
        <v>#REF!</v>
      </c>
      <c r="BH56" s="150"/>
    </row>
    <row r="57" spans="2:60" s="60" customFormat="1" ht="12">
      <c r="B57" s="83"/>
      <c r="C57" s="84"/>
      <c r="D57" s="66"/>
      <c r="E57" s="119"/>
      <c r="F57" s="117"/>
      <c r="G57" s="67"/>
      <c r="H57" s="67"/>
      <c r="I57" s="67"/>
      <c r="J57" s="67"/>
      <c r="K57" s="67"/>
      <c r="L57" s="67"/>
      <c r="M57" s="67"/>
      <c r="N57" s="67"/>
      <c r="O57" s="67"/>
      <c r="P57" s="92"/>
      <c r="Q57" s="66"/>
      <c r="R57" s="119"/>
      <c r="S57" s="117"/>
      <c r="T57" s="67"/>
      <c r="U57" s="67"/>
      <c r="V57" s="67"/>
      <c r="W57" s="67"/>
      <c r="X57" s="67"/>
      <c r="Y57" s="67"/>
      <c r="Z57" s="67"/>
      <c r="AA57" s="67"/>
      <c r="AB57" s="92"/>
      <c r="AC57" s="66"/>
      <c r="AD57" s="119"/>
      <c r="AE57" s="117"/>
      <c r="AF57" s="67"/>
      <c r="AG57" s="67"/>
      <c r="AH57" s="67"/>
      <c r="AI57" s="67"/>
      <c r="AJ57" s="67"/>
      <c r="AK57" s="67"/>
      <c r="AL57" s="67"/>
      <c r="AM57" s="67"/>
      <c r="AN57" s="92"/>
      <c r="AO57" s="68"/>
      <c r="AP57" s="67"/>
      <c r="AQ57" s="69"/>
      <c r="AR57" s="70"/>
      <c r="AS57" s="71"/>
      <c r="AT57" s="59"/>
      <c r="AU57" s="147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>
        <f t="shared" si="32"/>
        <v>0</v>
      </c>
      <c r="BG57" s="150" t="e">
        <f>#REF!</f>
        <v>#REF!</v>
      </c>
      <c r="BH57" s="150"/>
    </row>
    <row r="58" spans="4:59" ht="12"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72"/>
      <c r="AT58" s="59"/>
      <c r="AU58" s="147"/>
      <c r="AV58" s="150"/>
      <c r="AW58" s="150"/>
      <c r="AX58" s="150"/>
      <c r="BF58" s="143">
        <f t="shared" si="32"/>
        <v>0</v>
      </c>
      <c r="BG58" s="143" t="e">
        <f>#REF!</f>
        <v>#REF!</v>
      </c>
    </row>
    <row r="59" spans="4:50" ht="12"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59"/>
      <c r="AU59" s="147"/>
      <c r="AV59" s="150"/>
      <c r="AW59" s="150"/>
      <c r="AX59" s="150"/>
    </row>
    <row r="60" spans="4:50" ht="12"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59"/>
      <c r="AU60" s="147"/>
      <c r="AV60" s="150"/>
      <c r="AW60" s="150"/>
      <c r="AX60" s="150"/>
    </row>
    <row r="61" spans="4:50" ht="12"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59"/>
      <c r="AU61" s="147"/>
      <c r="AV61" s="150"/>
      <c r="AW61" s="150"/>
      <c r="AX61" s="150"/>
    </row>
    <row r="62" spans="4:50" ht="12"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59"/>
      <c r="AU62" s="147"/>
      <c r="AV62" s="150"/>
      <c r="AW62" s="150"/>
      <c r="AX62" s="150"/>
    </row>
    <row r="63" spans="4:50" ht="12"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59"/>
      <c r="AU63" s="147"/>
      <c r="AV63" s="150"/>
      <c r="AW63" s="150"/>
      <c r="AX63" s="150"/>
    </row>
    <row r="64" spans="4:50" ht="12"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59"/>
      <c r="AU64" s="147"/>
      <c r="AV64" s="150"/>
      <c r="AW64" s="150"/>
      <c r="AX64" s="150"/>
    </row>
    <row r="65" spans="4:50" ht="12"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59"/>
      <c r="AU65" s="147"/>
      <c r="AV65" s="150"/>
      <c r="AW65" s="150"/>
      <c r="AX65" s="150"/>
    </row>
    <row r="66" spans="4:50" ht="12"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59"/>
      <c r="AU66" s="147"/>
      <c r="AV66" s="150"/>
      <c r="AW66" s="150"/>
      <c r="AX66" s="150"/>
    </row>
    <row r="67" spans="4:50" ht="12"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59"/>
      <c r="AU67" s="147"/>
      <c r="AV67" s="150"/>
      <c r="AW67" s="150"/>
      <c r="AX67" s="150"/>
    </row>
    <row r="68" spans="4:50" ht="12"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59"/>
      <c r="AU68" s="147"/>
      <c r="AV68" s="150"/>
      <c r="AW68" s="150"/>
      <c r="AX68" s="150"/>
    </row>
    <row r="69" spans="4:50" ht="12"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59"/>
      <c r="AU69" s="147"/>
      <c r="AV69" s="150"/>
      <c r="AW69" s="150"/>
      <c r="AX69" s="150"/>
    </row>
    <row r="70" spans="4:50" ht="12"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59"/>
      <c r="AU70" s="147"/>
      <c r="AV70" s="150"/>
      <c r="AW70" s="150"/>
      <c r="AX70" s="150"/>
    </row>
    <row r="71" spans="4:50" ht="12"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59"/>
      <c r="AU71" s="147"/>
      <c r="AV71" s="150"/>
      <c r="AW71" s="150"/>
      <c r="AX71" s="150"/>
    </row>
    <row r="72" spans="4:50" ht="12"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59"/>
      <c r="AU72" s="147"/>
      <c r="AV72" s="150"/>
      <c r="AW72" s="150"/>
      <c r="AX72" s="150"/>
    </row>
    <row r="73" spans="4:50" ht="12"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59"/>
      <c r="AU73" s="147"/>
      <c r="AV73" s="150"/>
      <c r="AW73" s="150"/>
      <c r="AX73" s="150"/>
    </row>
    <row r="74" spans="4:50" ht="12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59"/>
      <c r="AU74" s="147"/>
      <c r="AV74" s="150"/>
      <c r="AW74" s="150"/>
      <c r="AX74" s="150"/>
    </row>
    <row r="75" spans="4:50" ht="12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59"/>
      <c r="AU75" s="147"/>
      <c r="AV75" s="150"/>
      <c r="AW75" s="150"/>
      <c r="AX75" s="150"/>
    </row>
    <row r="76" spans="4:50" ht="12"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59"/>
      <c r="AU76" s="147"/>
      <c r="AV76" s="150"/>
      <c r="AW76" s="150"/>
      <c r="AX76" s="150"/>
    </row>
    <row r="77" spans="4:50" ht="12"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59"/>
      <c r="AU77" s="147"/>
      <c r="AV77" s="150"/>
      <c r="AW77" s="150"/>
      <c r="AX77" s="150"/>
    </row>
    <row r="78" spans="4:50" ht="12"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59"/>
      <c r="AU78" s="147"/>
      <c r="AV78" s="150"/>
      <c r="AW78" s="150"/>
      <c r="AX78" s="150"/>
    </row>
    <row r="79" spans="4:50" ht="12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59"/>
      <c r="AU79" s="147"/>
      <c r="AV79" s="150"/>
      <c r="AW79" s="150"/>
      <c r="AX79" s="150"/>
    </row>
    <row r="80" spans="4:50" ht="12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59"/>
      <c r="AU80" s="147"/>
      <c r="AV80" s="150"/>
      <c r="AW80" s="150"/>
      <c r="AX80" s="150"/>
    </row>
    <row r="81" spans="4:50" ht="12"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59"/>
      <c r="AU81" s="147"/>
      <c r="AV81" s="150"/>
      <c r="AW81" s="150"/>
      <c r="AX81" s="150"/>
    </row>
    <row r="82" spans="4:50" ht="12"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59"/>
      <c r="AU82" s="147"/>
      <c r="AV82" s="150"/>
      <c r="AW82" s="150"/>
      <c r="AX82" s="150"/>
    </row>
    <row r="83" spans="4:50" ht="12"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59"/>
      <c r="AU83" s="147"/>
      <c r="AV83" s="150"/>
      <c r="AW83" s="150"/>
      <c r="AX83" s="150"/>
    </row>
    <row r="84" spans="4:50" ht="12"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59"/>
      <c r="AU84" s="147"/>
      <c r="AV84" s="150"/>
      <c r="AW84" s="150"/>
      <c r="AX84" s="150"/>
    </row>
    <row r="85" spans="4:50" ht="12"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59"/>
      <c r="AU85" s="147"/>
      <c r="AV85" s="150"/>
      <c r="AW85" s="150"/>
      <c r="AX85" s="150"/>
    </row>
    <row r="86" spans="4:50" ht="12"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59"/>
      <c r="AU86" s="147"/>
      <c r="AV86" s="150"/>
      <c r="AW86" s="150"/>
      <c r="AX86" s="150"/>
    </row>
    <row r="87" spans="4:50" ht="12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59"/>
      <c r="AU87" s="147"/>
      <c r="AV87" s="150"/>
      <c r="AW87" s="150"/>
      <c r="AX87" s="150"/>
    </row>
    <row r="88" spans="4:50" ht="12"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59"/>
      <c r="AU88" s="147"/>
      <c r="AV88" s="150"/>
      <c r="AW88" s="150"/>
      <c r="AX88" s="150"/>
    </row>
    <row r="89" spans="4:50" ht="12"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59"/>
      <c r="AU89" s="147"/>
      <c r="AV89" s="150"/>
      <c r="AW89" s="150"/>
      <c r="AX89" s="150"/>
    </row>
    <row r="90" spans="4:50" ht="12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59"/>
      <c r="AU90" s="147"/>
      <c r="AV90" s="150"/>
      <c r="AW90" s="150"/>
      <c r="AX90" s="150"/>
    </row>
    <row r="91" spans="4:50" ht="12"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59"/>
      <c r="AU91" s="147"/>
      <c r="AV91" s="150"/>
      <c r="AW91" s="150"/>
      <c r="AX91" s="150"/>
    </row>
    <row r="92" spans="4:50" ht="12"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59"/>
      <c r="AU92" s="147"/>
      <c r="AV92" s="150"/>
      <c r="AW92" s="150"/>
      <c r="AX92" s="150"/>
    </row>
    <row r="93" spans="4:50" ht="12"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59"/>
      <c r="AU93" s="147"/>
      <c r="AV93" s="150"/>
      <c r="AW93" s="150"/>
      <c r="AX93" s="150"/>
    </row>
    <row r="94" spans="46:47" ht="12">
      <c r="AT94" s="59"/>
      <c r="AU94" s="147"/>
    </row>
    <row r="95" spans="46:47" ht="12">
      <c r="AT95" s="59"/>
      <c r="AU95" s="147"/>
    </row>
    <row r="96" spans="46:47" ht="12">
      <c r="AT96" s="59"/>
      <c r="AU96" s="147"/>
    </row>
    <row r="97" spans="46:47" ht="12">
      <c r="AT97" s="59"/>
      <c r="AU97" s="147"/>
    </row>
    <row r="98" spans="46:47" ht="12">
      <c r="AT98" s="59"/>
      <c r="AU98" s="147"/>
    </row>
    <row r="99" spans="46:47" ht="12">
      <c r="AT99" s="59"/>
      <c r="AU99" s="147"/>
    </row>
    <row r="100" spans="46:47" ht="12">
      <c r="AT100" s="59"/>
      <c r="AU100" s="147"/>
    </row>
    <row r="101" spans="46:47" ht="12">
      <c r="AT101" s="59"/>
      <c r="AU101" s="147"/>
    </row>
    <row r="102" spans="46:47" ht="12">
      <c r="AT102" s="59"/>
      <c r="AU102" s="147"/>
    </row>
    <row r="103" spans="46:47" ht="12">
      <c r="AT103" s="59"/>
      <c r="AU103" s="147"/>
    </row>
    <row r="104" spans="46:47" ht="12">
      <c r="AT104" s="59"/>
      <c r="AU104" s="147"/>
    </row>
    <row r="105" spans="46:47" ht="12">
      <c r="AT105" s="59"/>
      <c r="AU105" s="147"/>
    </row>
    <row r="106" spans="46:47" ht="12">
      <c r="AT106" s="59"/>
      <c r="AU106" s="147"/>
    </row>
    <row r="107" spans="46:47" ht="12">
      <c r="AT107" s="59"/>
      <c r="AU107" s="147"/>
    </row>
    <row r="108" spans="46:47" ht="12">
      <c r="AT108" s="59"/>
      <c r="AU108" s="147"/>
    </row>
    <row r="109" spans="46:47" ht="12">
      <c r="AT109" s="59"/>
      <c r="AU109" s="147"/>
    </row>
    <row r="110" spans="46:47" ht="12">
      <c r="AT110" s="59"/>
      <c r="AU110" s="147"/>
    </row>
    <row r="111" spans="46:47" ht="12">
      <c r="AT111" s="59"/>
      <c r="AU111" s="147"/>
    </row>
    <row r="112" spans="46:47" ht="12">
      <c r="AT112" s="59"/>
      <c r="AU112" s="147"/>
    </row>
    <row r="113" spans="46:47" ht="12">
      <c r="AT113" s="59"/>
      <c r="AU113" s="147"/>
    </row>
    <row r="114" spans="46:47" ht="12">
      <c r="AT114" s="59"/>
      <c r="AU114" s="147"/>
    </row>
    <row r="115" spans="46:47" ht="12">
      <c r="AT115" s="59"/>
      <c r="AU115" s="147"/>
    </row>
    <row r="116" spans="46:47" ht="12">
      <c r="AT116" s="59"/>
      <c r="AU116" s="147"/>
    </row>
    <row r="117" spans="46:47" ht="12">
      <c r="AT117" s="59"/>
      <c r="AU117" s="147"/>
    </row>
    <row r="118" spans="46:47" ht="12">
      <c r="AT118" s="59"/>
      <c r="AU118" s="147"/>
    </row>
    <row r="119" spans="46:47" ht="12">
      <c r="AT119" s="59"/>
      <c r="AU119" s="147"/>
    </row>
    <row r="120" spans="46:47" ht="12">
      <c r="AT120" s="59"/>
      <c r="AU120" s="147"/>
    </row>
    <row r="121" spans="46:47" ht="12">
      <c r="AT121" s="59"/>
      <c r="AU121" s="147"/>
    </row>
    <row r="122" spans="46:47" ht="12">
      <c r="AT122" s="59"/>
      <c r="AU122" s="147"/>
    </row>
    <row r="123" spans="46:47" ht="12">
      <c r="AT123" s="59"/>
      <c r="AU123" s="147"/>
    </row>
    <row r="124" spans="46:47" ht="12">
      <c r="AT124" s="59"/>
      <c r="AU124" s="147"/>
    </row>
    <row r="125" spans="46:47" ht="12">
      <c r="AT125" s="59"/>
      <c r="AU125" s="147"/>
    </row>
    <row r="126" spans="46:47" ht="12">
      <c r="AT126" s="59"/>
      <c r="AU126" s="147"/>
    </row>
    <row r="127" spans="46:47" ht="12">
      <c r="AT127" s="59"/>
      <c r="AU127" s="147"/>
    </row>
    <row r="128" spans="46:47" ht="12">
      <c r="AT128" s="59"/>
      <c r="AU128" s="147"/>
    </row>
    <row r="129" spans="46:47" ht="12">
      <c r="AT129" s="59"/>
      <c r="AU129" s="147"/>
    </row>
    <row r="130" spans="46:47" ht="12">
      <c r="AT130" s="59"/>
      <c r="AU130" s="147"/>
    </row>
    <row r="131" spans="46:47" ht="12">
      <c r="AT131" s="59"/>
      <c r="AU131" s="147"/>
    </row>
    <row r="132" spans="46:47" ht="12">
      <c r="AT132" s="59"/>
      <c r="AU132" s="147"/>
    </row>
    <row r="133" spans="46:47" ht="12">
      <c r="AT133" s="59"/>
      <c r="AU133" s="147"/>
    </row>
    <row r="134" spans="46:47" ht="12">
      <c r="AT134" s="59"/>
      <c r="AU134" s="147"/>
    </row>
    <row r="135" spans="46:47" ht="12">
      <c r="AT135" s="59"/>
      <c r="AU135" s="147"/>
    </row>
    <row r="136" spans="46:47" ht="12">
      <c r="AT136" s="59"/>
      <c r="AU136" s="147"/>
    </row>
    <row r="137" spans="46:47" ht="12">
      <c r="AT137" s="59"/>
      <c r="AU137" s="147"/>
    </row>
    <row r="138" spans="46:47" ht="12">
      <c r="AT138" s="59"/>
      <c r="AU138" s="147"/>
    </row>
    <row r="139" spans="46:47" ht="12">
      <c r="AT139" s="59"/>
      <c r="AU139" s="147"/>
    </row>
    <row r="140" spans="46:47" ht="12">
      <c r="AT140" s="59"/>
      <c r="AU140" s="147"/>
    </row>
    <row r="141" spans="46:47" ht="12">
      <c r="AT141" s="59"/>
      <c r="AU141" s="147"/>
    </row>
    <row r="142" spans="46:47" ht="12">
      <c r="AT142" s="59"/>
      <c r="AU142" s="147"/>
    </row>
    <row r="143" spans="46:47" ht="12">
      <c r="AT143" s="59"/>
      <c r="AU143" s="147"/>
    </row>
    <row r="144" spans="46:47" ht="12">
      <c r="AT144" s="59"/>
      <c r="AU144" s="147"/>
    </row>
    <row r="145" spans="46:47" ht="12">
      <c r="AT145" s="59"/>
      <c r="AU145" s="147"/>
    </row>
    <row r="146" spans="46:47" ht="12">
      <c r="AT146" s="59"/>
      <c r="AU146" s="147"/>
    </row>
    <row r="147" spans="46:47" ht="12">
      <c r="AT147" s="59"/>
      <c r="AU147" s="147"/>
    </row>
    <row r="148" spans="46:47" ht="12">
      <c r="AT148" s="59"/>
      <c r="AU148" s="147"/>
    </row>
    <row r="149" spans="46:47" ht="12">
      <c r="AT149" s="59"/>
      <c r="AU149" s="147"/>
    </row>
    <row r="150" spans="46:47" ht="12">
      <c r="AT150" s="59"/>
      <c r="AU150" s="147"/>
    </row>
    <row r="151" spans="46:47" ht="12">
      <c r="AT151" s="59"/>
      <c r="AU151" s="147"/>
    </row>
    <row r="152" spans="46:47" ht="12">
      <c r="AT152" s="59"/>
      <c r="AU152" s="147"/>
    </row>
    <row r="153" spans="46:47" ht="12">
      <c r="AT153" s="59"/>
      <c r="AU153" s="147"/>
    </row>
    <row r="154" spans="46:47" ht="12">
      <c r="AT154" s="59"/>
      <c r="AU154" s="147"/>
    </row>
    <row r="155" spans="46:47" ht="12">
      <c r="AT155" s="59"/>
      <c r="AU155" s="147"/>
    </row>
    <row r="156" spans="46:47" ht="12">
      <c r="AT156" s="59"/>
      <c r="AU156" s="147"/>
    </row>
    <row r="157" spans="46:47" ht="12">
      <c r="AT157" s="59"/>
      <c r="AU157" s="147"/>
    </row>
    <row r="158" spans="46:47" ht="12">
      <c r="AT158" s="59"/>
      <c r="AU158" s="147"/>
    </row>
    <row r="159" spans="46:47" ht="12">
      <c r="AT159" s="59"/>
      <c r="AU159" s="147"/>
    </row>
    <row r="160" spans="46:47" ht="12">
      <c r="AT160" s="59"/>
      <c r="AU160" s="147"/>
    </row>
    <row r="161" spans="46:47" ht="12">
      <c r="AT161" s="59"/>
      <c r="AU161" s="147"/>
    </row>
    <row r="162" spans="46:47" ht="12">
      <c r="AT162" s="59"/>
      <c r="AU162" s="147"/>
    </row>
    <row r="163" spans="46:47" ht="12">
      <c r="AT163" s="59"/>
      <c r="AU163" s="147"/>
    </row>
    <row r="164" spans="46:47" ht="12">
      <c r="AT164" s="59"/>
      <c r="AU164" s="147"/>
    </row>
    <row r="165" spans="46:47" ht="12">
      <c r="AT165" s="59"/>
      <c r="AU165" s="147"/>
    </row>
    <row r="166" spans="46:47" ht="12">
      <c r="AT166" s="59"/>
      <c r="AU166" s="147"/>
    </row>
    <row r="167" spans="46:47" ht="12">
      <c r="AT167" s="59"/>
      <c r="AU167" s="147"/>
    </row>
    <row r="168" spans="46:47" ht="12">
      <c r="AT168" s="59"/>
      <c r="AU168" s="147"/>
    </row>
    <row r="169" spans="46:47" ht="12">
      <c r="AT169" s="59"/>
      <c r="AU169" s="147"/>
    </row>
    <row r="170" spans="46:47" ht="12">
      <c r="AT170" s="59"/>
      <c r="AU170" s="147"/>
    </row>
    <row r="171" spans="46:47" ht="12">
      <c r="AT171" s="59"/>
      <c r="AU171" s="147"/>
    </row>
    <row r="172" spans="46:47" ht="12">
      <c r="AT172" s="59"/>
      <c r="AU172" s="147"/>
    </row>
    <row r="173" spans="46:47" ht="12">
      <c r="AT173" s="59"/>
      <c r="AU173" s="147"/>
    </row>
    <row r="174" spans="46:47" ht="12">
      <c r="AT174" s="59"/>
      <c r="AU174" s="147"/>
    </row>
    <row r="175" spans="46:47" ht="12">
      <c r="AT175" s="59"/>
      <c r="AU175" s="147"/>
    </row>
    <row r="176" spans="46:47" ht="12">
      <c r="AT176" s="59"/>
      <c r="AU176" s="147"/>
    </row>
    <row r="177" spans="46:47" ht="12">
      <c r="AT177" s="59"/>
      <c r="AU177" s="147"/>
    </row>
    <row r="178" spans="46:47" ht="12">
      <c r="AT178" s="60"/>
      <c r="AU178" s="150"/>
    </row>
    <row r="179" spans="46:47" ht="12">
      <c r="AT179" s="60"/>
      <c r="AU179" s="150"/>
    </row>
    <row r="180" spans="46:47" ht="12">
      <c r="AT180" s="60"/>
      <c r="AU180" s="150"/>
    </row>
    <row r="181" spans="46:47" ht="12">
      <c r="AT181" s="60"/>
      <c r="AU181" s="150"/>
    </row>
    <row r="182" spans="46:47" ht="12">
      <c r="AT182" s="60"/>
      <c r="AU182" s="150"/>
    </row>
    <row r="183" spans="46:47" ht="12">
      <c r="AT183" s="60"/>
      <c r="AU183" s="150"/>
    </row>
    <row r="184" spans="46:47" ht="12">
      <c r="AT184" s="60"/>
      <c r="AU184" s="150"/>
    </row>
    <row r="185" spans="46:47" ht="12">
      <c r="AT185" s="60"/>
      <c r="AU185" s="150"/>
    </row>
    <row r="186" spans="46:47" ht="12">
      <c r="AT186" s="60"/>
      <c r="AU186" s="150"/>
    </row>
    <row r="187" spans="46:47" ht="12">
      <c r="AT187" s="60"/>
      <c r="AU187" s="150"/>
    </row>
    <row r="188" spans="46:47" ht="12">
      <c r="AT188" s="60"/>
      <c r="AU188" s="150"/>
    </row>
    <row r="189" spans="46:47" ht="12">
      <c r="AT189" s="60"/>
      <c r="AU189" s="150"/>
    </row>
    <row r="190" spans="46:47" ht="12">
      <c r="AT190" s="60"/>
      <c r="AU190" s="150"/>
    </row>
    <row r="191" spans="46:47" ht="12">
      <c r="AT191" s="60"/>
      <c r="AU191" s="150"/>
    </row>
    <row r="192" spans="46:47" ht="12">
      <c r="AT192" s="60"/>
      <c r="AU192" s="150"/>
    </row>
    <row r="193" spans="46:47" ht="12">
      <c r="AT193" s="60"/>
      <c r="AU193" s="150"/>
    </row>
    <row r="194" spans="46:47" ht="12">
      <c r="AT194" s="60"/>
      <c r="AU194" s="150"/>
    </row>
    <row r="195" spans="46:47" ht="12">
      <c r="AT195" s="60"/>
      <c r="AU195" s="150"/>
    </row>
    <row r="196" spans="46:47" ht="12">
      <c r="AT196" s="60"/>
      <c r="AU196" s="150"/>
    </row>
    <row r="197" spans="46:47" ht="12">
      <c r="AT197" s="60"/>
      <c r="AU197" s="150"/>
    </row>
    <row r="198" spans="46:47" ht="12">
      <c r="AT198" s="60"/>
      <c r="AU198" s="150"/>
    </row>
    <row r="199" spans="46:47" ht="12">
      <c r="AT199" s="60"/>
      <c r="AU199" s="150"/>
    </row>
    <row r="200" spans="46:47" ht="12">
      <c r="AT200" s="60"/>
      <c r="AU200" s="150"/>
    </row>
    <row r="201" spans="46:47" ht="12">
      <c r="AT201" s="60"/>
      <c r="AU201" s="150"/>
    </row>
    <row r="202" spans="46:47" ht="12">
      <c r="AT202" s="60"/>
      <c r="AU202" s="150"/>
    </row>
    <row r="203" spans="46:47" ht="12">
      <c r="AT203" s="60"/>
      <c r="AU203" s="150"/>
    </row>
    <row r="204" spans="46:47" ht="12">
      <c r="AT204" s="60"/>
      <c r="AU204" s="150"/>
    </row>
    <row r="205" spans="46:47" ht="12">
      <c r="AT205" s="60"/>
      <c r="AU205" s="150"/>
    </row>
    <row r="206" spans="46:47" ht="12">
      <c r="AT206" s="60"/>
      <c r="AU206" s="150"/>
    </row>
    <row r="207" spans="46:47" ht="12">
      <c r="AT207" s="60"/>
      <c r="AU207" s="150"/>
    </row>
    <row r="208" spans="46:47" ht="12">
      <c r="AT208" s="60"/>
      <c r="AU208" s="150"/>
    </row>
    <row r="209" spans="46:47" ht="12">
      <c r="AT209" s="60"/>
      <c r="AU209" s="150"/>
    </row>
    <row r="210" spans="46:47" ht="12">
      <c r="AT210" s="60"/>
      <c r="AU210" s="150"/>
    </row>
    <row r="211" spans="46:47" ht="12">
      <c r="AT211" s="60"/>
      <c r="AU211" s="150"/>
    </row>
    <row r="212" spans="46:47" ht="12">
      <c r="AT212" s="60"/>
      <c r="AU212" s="150"/>
    </row>
    <row r="213" spans="46:47" ht="12">
      <c r="AT213" s="60"/>
      <c r="AU213" s="150"/>
    </row>
    <row r="214" spans="46:47" ht="12">
      <c r="AT214" s="60"/>
      <c r="AU214" s="150"/>
    </row>
    <row r="215" spans="46:47" ht="12">
      <c r="AT215" s="60"/>
      <c r="AU215" s="150"/>
    </row>
    <row r="216" spans="46:47" ht="12">
      <c r="AT216" s="60"/>
      <c r="AU216" s="150"/>
    </row>
    <row r="217" spans="46:47" ht="12">
      <c r="AT217" s="60"/>
      <c r="AU217" s="150"/>
    </row>
    <row r="218" spans="46:47" ht="12">
      <c r="AT218" s="60"/>
      <c r="AU218" s="150"/>
    </row>
    <row r="219" spans="46:47" ht="12">
      <c r="AT219" s="60"/>
      <c r="AU219" s="150"/>
    </row>
    <row r="220" spans="46:47" ht="12">
      <c r="AT220" s="60"/>
      <c r="AU220" s="150"/>
    </row>
    <row r="221" spans="46:47" ht="12">
      <c r="AT221" s="60"/>
      <c r="AU221" s="150"/>
    </row>
    <row r="222" spans="46:47" ht="12">
      <c r="AT222" s="60"/>
      <c r="AU222" s="150"/>
    </row>
    <row r="223" spans="46:47" ht="12">
      <c r="AT223" s="60"/>
      <c r="AU223" s="150"/>
    </row>
    <row r="224" spans="46:47" ht="12">
      <c r="AT224" s="60"/>
      <c r="AU224" s="150"/>
    </row>
    <row r="225" spans="46:47" ht="12">
      <c r="AT225" s="60"/>
      <c r="AU225" s="150"/>
    </row>
    <row r="226" spans="46:47" ht="12">
      <c r="AT226" s="60"/>
      <c r="AU226" s="150"/>
    </row>
    <row r="227" spans="46:47" ht="12">
      <c r="AT227" s="60"/>
      <c r="AU227" s="150"/>
    </row>
    <row r="228" spans="46:47" ht="12">
      <c r="AT228" s="60"/>
      <c r="AU228" s="150"/>
    </row>
    <row r="229" spans="46:47" ht="12">
      <c r="AT229" s="60"/>
      <c r="AU229" s="150"/>
    </row>
    <row r="230" spans="46:47" ht="12">
      <c r="AT230" s="60"/>
      <c r="AU230" s="150"/>
    </row>
    <row r="231" spans="46:47" ht="12">
      <c r="AT231" s="60"/>
      <c r="AU231" s="150"/>
    </row>
    <row r="232" spans="46:47" ht="12">
      <c r="AT232" s="60"/>
      <c r="AU232" s="150"/>
    </row>
    <row r="233" spans="46:47" ht="12">
      <c r="AT233" s="60"/>
      <c r="AU233" s="150"/>
    </row>
    <row r="234" spans="46:47" ht="12">
      <c r="AT234" s="60"/>
      <c r="AU234" s="150"/>
    </row>
    <row r="235" spans="46:47" ht="12">
      <c r="AT235" s="60"/>
      <c r="AU235" s="150"/>
    </row>
    <row r="236" spans="46:47" ht="12">
      <c r="AT236" s="60"/>
      <c r="AU236" s="150"/>
    </row>
    <row r="237" spans="46:47" ht="12">
      <c r="AT237" s="60"/>
      <c r="AU237" s="150"/>
    </row>
    <row r="238" spans="46:47" ht="12">
      <c r="AT238" s="60"/>
      <c r="AU238" s="150"/>
    </row>
    <row r="239" spans="46:47" ht="12">
      <c r="AT239" s="60"/>
      <c r="AU239" s="150"/>
    </row>
    <row r="240" spans="46:47" ht="12">
      <c r="AT240" s="60"/>
      <c r="AU240" s="150"/>
    </row>
    <row r="241" spans="46:47" ht="12">
      <c r="AT241" s="60"/>
      <c r="AU241" s="150"/>
    </row>
    <row r="242" spans="46:47" ht="12">
      <c r="AT242" s="60"/>
      <c r="AU242" s="150"/>
    </row>
    <row r="243" spans="46:47" ht="12">
      <c r="AT243" s="60"/>
      <c r="AU243" s="150"/>
    </row>
    <row r="244" spans="46:47" ht="12">
      <c r="AT244" s="60"/>
      <c r="AU244" s="150"/>
    </row>
    <row r="245" spans="46:47" ht="12">
      <c r="AT245" s="60"/>
      <c r="AU245" s="150"/>
    </row>
    <row r="246" spans="46:47" ht="12">
      <c r="AT246" s="60"/>
      <c r="AU246" s="150"/>
    </row>
    <row r="247" spans="46:47" ht="12">
      <c r="AT247" s="60"/>
      <c r="AU247" s="150"/>
    </row>
    <row r="248" spans="46:47" ht="12">
      <c r="AT248" s="60"/>
      <c r="AU248" s="150"/>
    </row>
    <row r="249" spans="46:47" ht="12">
      <c r="AT249" s="60"/>
      <c r="AU249" s="150"/>
    </row>
    <row r="250" spans="46:47" ht="12">
      <c r="AT250" s="60"/>
      <c r="AU250" s="150"/>
    </row>
    <row r="251" spans="46:47" ht="12">
      <c r="AT251" s="60"/>
      <c r="AU251" s="150"/>
    </row>
    <row r="252" spans="46:47" ht="12">
      <c r="AT252" s="60"/>
      <c r="AU252" s="150"/>
    </row>
    <row r="253" spans="46:47" ht="12">
      <c r="AT253" s="60"/>
      <c r="AU253" s="150"/>
    </row>
    <row r="254" spans="46:47" ht="12">
      <c r="AT254" s="60"/>
      <c r="AU254" s="150"/>
    </row>
    <row r="255" spans="46:47" ht="12">
      <c r="AT255" s="60"/>
      <c r="AU255" s="150"/>
    </row>
    <row r="256" spans="46:47" ht="12">
      <c r="AT256" s="60"/>
      <c r="AU256" s="150"/>
    </row>
    <row r="257" spans="46:47" ht="12">
      <c r="AT257" s="60"/>
      <c r="AU257" s="150"/>
    </row>
    <row r="258" spans="46:47" ht="12">
      <c r="AT258" s="60"/>
      <c r="AU258" s="150"/>
    </row>
    <row r="259" spans="46:47" ht="12">
      <c r="AT259" s="60"/>
      <c r="AU259" s="150"/>
    </row>
    <row r="260" spans="46:47" ht="12">
      <c r="AT260" s="60"/>
      <c r="AU260" s="150"/>
    </row>
    <row r="261" spans="46:47" ht="12">
      <c r="AT261" s="60"/>
      <c r="AU261" s="150"/>
    </row>
    <row r="262" spans="46:47" ht="12">
      <c r="AT262" s="60"/>
      <c r="AU262" s="150"/>
    </row>
    <row r="263" spans="46:47" ht="12">
      <c r="AT263" s="60"/>
      <c r="AU263" s="150"/>
    </row>
    <row r="264" spans="46:47" ht="12">
      <c r="AT264" s="60"/>
      <c r="AU264" s="150"/>
    </row>
    <row r="265" spans="46:47" ht="12">
      <c r="AT265" s="60"/>
      <c r="AU265" s="150"/>
    </row>
    <row r="266" spans="46:47" ht="12">
      <c r="AT266" s="60"/>
      <c r="AU266" s="150"/>
    </row>
    <row r="267" spans="46:47" ht="12">
      <c r="AT267" s="60"/>
      <c r="AU267" s="150"/>
    </row>
    <row r="268" spans="46:47" ht="12">
      <c r="AT268" s="60"/>
      <c r="AU268" s="150"/>
    </row>
    <row r="269" spans="46:47" ht="12">
      <c r="AT269" s="60"/>
      <c r="AU269" s="150"/>
    </row>
    <row r="270" spans="46:47" ht="12">
      <c r="AT270" s="60"/>
      <c r="AU270" s="150"/>
    </row>
    <row r="271" spans="46:47" ht="12">
      <c r="AT271" s="60"/>
      <c r="AU271" s="150"/>
    </row>
    <row r="272" spans="46:47" ht="12">
      <c r="AT272" s="60"/>
      <c r="AU272" s="150"/>
    </row>
    <row r="273" spans="46:47" ht="12">
      <c r="AT273" s="60"/>
      <c r="AU273" s="150"/>
    </row>
    <row r="274" spans="46:47" ht="12">
      <c r="AT274" s="60"/>
      <c r="AU274" s="150"/>
    </row>
    <row r="275" spans="46:47" ht="12">
      <c r="AT275" s="60"/>
      <c r="AU275" s="150"/>
    </row>
    <row r="276" spans="46:47" ht="12">
      <c r="AT276" s="60"/>
      <c r="AU276" s="150"/>
    </row>
    <row r="277" spans="46:47" ht="12">
      <c r="AT277" s="60"/>
      <c r="AU277" s="150"/>
    </row>
    <row r="278" spans="46:47" ht="12">
      <c r="AT278" s="60"/>
      <c r="AU278" s="150"/>
    </row>
    <row r="279" spans="46:47" ht="12">
      <c r="AT279" s="60"/>
      <c r="AU279" s="150"/>
    </row>
    <row r="280" spans="46:47" ht="12">
      <c r="AT280" s="60"/>
      <c r="AU280" s="150"/>
    </row>
    <row r="281" spans="46:47" ht="12">
      <c r="AT281" s="60"/>
      <c r="AU281" s="150"/>
    </row>
    <row r="282" spans="46:47" ht="12">
      <c r="AT282" s="60"/>
      <c r="AU282" s="150"/>
    </row>
    <row r="283" spans="46:47" ht="12">
      <c r="AT283" s="60"/>
      <c r="AU283" s="150"/>
    </row>
    <row r="284" spans="46:47" ht="12">
      <c r="AT284" s="60"/>
      <c r="AU284" s="150"/>
    </row>
    <row r="285" spans="46:47" ht="12">
      <c r="AT285" s="60"/>
      <c r="AU285" s="150"/>
    </row>
    <row r="286" spans="46:47" ht="12">
      <c r="AT286" s="60"/>
      <c r="AU286" s="150"/>
    </row>
    <row r="287" spans="46:47" ht="12">
      <c r="AT287" s="60"/>
      <c r="AU287" s="150"/>
    </row>
    <row r="288" spans="46:47" ht="12">
      <c r="AT288" s="60"/>
      <c r="AU288" s="150"/>
    </row>
    <row r="289" spans="46:47" ht="12">
      <c r="AT289" s="60"/>
      <c r="AU289" s="150"/>
    </row>
    <row r="290" spans="46:47" ht="12">
      <c r="AT290" s="60"/>
      <c r="AU290" s="150"/>
    </row>
    <row r="291" spans="46:47" ht="12">
      <c r="AT291" s="60"/>
      <c r="AU291" s="150"/>
    </row>
    <row r="292" spans="46:47" ht="12">
      <c r="AT292" s="60"/>
      <c r="AU292" s="150"/>
    </row>
    <row r="293" spans="46:47" ht="12">
      <c r="AT293" s="60"/>
      <c r="AU293" s="150"/>
    </row>
    <row r="294" spans="46:47" ht="12">
      <c r="AT294" s="60"/>
      <c r="AU294" s="150"/>
    </row>
    <row r="295" spans="46:47" ht="12">
      <c r="AT295" s="60"/>
      <c r="AU295" s="150"/>
    </row>
    <row r="296" spans="46:47" ht="12">
      <c r="AT296" s="60"/>
      <c r="AU296" s="150"/>
    </row>
    <row r="297" spans="46:47" ht="12">
      <c r="AT297" s="60"/>
      <c r="AU297" s="150"/>
    </row>
    <row r="298" spans="46:47" ht="12">
      <c r="AT298" s="60"/>
      <c r="AU298" s="150"/>
    </row>
    <row r="299" spans="46:47" ht="12">
      <c r="AT299" s="60"/>
      <c r="AU299" s="150"/>
    </row>
    <row r="300" spans="46:47" ht="12">
      <c r="AT300" s="60"/>
      <c r="AU300" s="150"/>
    </row>
    <row r="301" spans="46:47" ht="12">
      <c r="AT301" s="60"/>
      <c r="AU301" s="150"/>
    </row>
    <row r="302" spans="46:47" ht="12">
      <c r="AT302" s="60"/>
      <c r="AU302" s="150"/>
    </row>
    <row r="303" spans="46:47" ht="12">
      <c r="AT303" s="60"/>
      <c r="AU303" s="150"/>
    </row>
    <row r="304" spans="46:47" ht="12">
      <c r="AT304" s="60"/>
      <c r="AU304" s="150"/>
    </row>
    <row r="305" spans="46:47" ht="12">
      <c r="AT305" s="60"/>
      <c r="AU305" s="150"/>
    </row>
    <row r="306" spans="46:47" ht="12">
      <c r="AT306" s="60"/>
      <c r="AU306" s="150"/>
    </row>
    <row r="307" spans="46:47" ht="12">
      <c r="AT307" s="60"/>
      <c r="AU307" s="150"/>
    </row>
    <row r="308" spans="46:47" ht="12">
      <c r="AT308" s="60"/>
      <c r="AU308" s="150"/>
    </row>
    <row r="309" spans="46:47" ht="12">
      <c r="AT309" s="60"/>
      <c r="AU309" s="150"/>
    </row>
    <row r="310" spans="46:47" ht="12">
      <c r="AT310" s="60"/>
      <c r="AU310" s="150"/>
    </row>
    <row r="311" spans="46:47" ht="12">
      <c r="AT311" s="60"/>
      <c r="AU311" s="150"/>
    </row>
    <row r="312" spans="46:47" ht="12">
      <c r="AT312" s="60"/>
      <c r="AU312" s="150"/>
    </row>
    <row r="313" spans="46:47" ht="12">
      <c r="AT313" s="60"/>
      <c r="AU313" s="150"/>
    </row>
    <row r="314" spans="46:47" ht="12">
      <c r="AT314" s="60"/>
      <c r="AU314" s="150"/>
    </row>
    <row r="315" spans="46:47" ht="12">
      <c r="AT315" s="60"/>
      <c r="AU315" s="150"/>
    </row>
    <row r="316" spans="46:47" ht="12">
      <c r="AT316" s="60"/>
      <c r="AU316" s="150"/>
    </row>
    <row r="317" spans="46:47" ht="12">
      <c r="AT317" s="60"/>
      <c r="AU317" s="150"/>
    </row>
    <row r="318" spans="46:47" ht="12">
      <c r="AT318" s="60"/>
      <c r="AU318" s="150"/>
    </row>
    <row r="319" spans="46:47" ht="12">
      <c r="AT319" s="60"/>
      <c r="AU319" s="150"/>
    </row>
    <row r="320" spans="46:47" ht="12">
      <c r="AT320" s="60"/>
      <c r="AU320" s="150"/>
    </row>
    <row r="321" spans="46:47" ht="12">
      <c r="AT321" s="60"/>
      <c r="AU321" s="150"/>
    </row>
    <row r="322" spans="46:47" ht="12">
      <c r="AT322" s="60"/>
      <c r="AU322" s="150"/>
    </row>
    <row r="323" spans="46:47" ht="12">
      <c r="AT323" s="60"/>
      <c r="AU323" s="150"/>
    </row>
    <row r="324" spans="46:47" ht="12">
      <c r="AT324" s="60"/>
      <c r="AU324" s="150"/>
    </row>
    <row r="325" spans="46:47" ht="12">
      <c r="AT325" s="60"/>
      <c r="AU325" s="150"/>
    </row>
    <row r="326" spans="46:47" ht="12">
      <c r="AT326" s="60"/>
      <c r="AU326" s="150"/>
    </row>
    <row r="327" spans="46:47" ht="12">
      <c r="AT327" s="60"/>
      <c r="AU327" s="150"/>
    </row>
    <row r="328" spans="46:47" ht="12">
      <c r="AT328" s="60"/>
      <c r="AU328" s="150"/>
    </row>
    <row r="329" spans="46:47" ht="12">
      <c r="AT329" s="60"/>
      <c r="AU329" s="150"/>
    </row>
    <row r="330" spans="46:47" ht="12">
      <c r="AT330" s="60"/>
      <c r="AU330" s="150"/>
    </row>
    <row r="331" spans="46:47" ht="12">
      <c r="AT331" s="60"/>
      <c r="AU331" s="150"/>
    </row>
    <row r="332" spans="46:47" ht="12">
      <c r="AT332" s="60"/>
      <c r="AU332" s="150"/>
    </row>
    <row r="333" spans="46:47" ht="12">
      <c r="AT333" s="60"/>
      <c r="AU333" s="150"/>
    </row>
    <row r="334" spans="46:47" ht="12">
      <c r="AT334" s="60"/>
      <c r="AU334" s="150"/>
    </row>
    <row r="335" spans="46:47" ht="12">
      <c r="AT335" s="60"/>
      <c r="AU335" s="150"/>
    </row>
    <row r="336" spans="46:47" ht="12">
      <c r="AT336" s="60"/>
      <c r="AU336" s="150"/>
    </row>
    <row r="337" spans="46:47" ht="12">
      <c r="AT337" s="60"/>
      <c r="AU337" s="150"/>
    </row>
    <row r="338" spans="46:47" ht="12">
      <c r="AT338" s="60"/>
      <c r="AU338" s="150"/>
    </row>
    <row r="339" spans="46:47" ht="12">
      <c r="AT339" s="60"/>
      <c r="AU339" s="150"/>
    </row>
    <row r="340" spans="46:47" ht="12">
      <c r="AT340" s="60"/>
      <c r="AU340" s="150"/>
    </row>
    <row r="341" spans="46:47" ht="12">
      <c r="AT341" s="60"/>
      <c r="AU341" s="150"/>
    </row>
    <row r="342" spans="46:47" ht="12">
      <c r="AT342" s="60"/>
      <c r="AU342" s="150"/>
    </row>
    <row r="343" spans="46:47" ht="12">
      <c r="AT343" s="60"/>
      <c r="AU343" s="150"/>
    </row>
    <row r="344" spans="46:47" ht="12">
      <c r="AT344" s="60"/>
      <c r="AU344" s="150"/>
    </row>
    <row r="345" spans="46:47" ht="12">
      <c r="AT345" s="60"/>
      <c r="AU345" s="150"/>
    </row>
    <row r="346" spans="46:47" ht="12">
      <c r="AT346" s="60"/>
      <c r="AU346" s="150"/>
    </row>
    <row r="347" spans="46:47" ht="12">
      <c r="AT347" s="60"/>
      <c r="AU347" s="150"/>
    </row>
    <row r="348" spans="46:47" ht="12">
      <c r="AT348" s="60"/>
      <c r="AU348" s="150"/>
    </row>
    <row r="349" spans="46:47" ht="12">
      <c r="AT349" s="60"/>
      <c r="AU349" s="150"/>
    </row>
    <row r="350" spans="46:47" ht="12">
      <c r="AT350" s="60"/>
      <c r="AU350" s="150"/>
    </row>
    <row r="351" spans="46:47" ht="12">
      <c r="AT351" s="60"/>
      <c r="AU351" s="150"/>
    </row>
    <row r="352" spans="46:47" ht="12">
      <c r="AT352" s="60"/>
      <c r="AU352" s="150"/>
    </row>
    <row r="353" spans="46:47" ht="12">
      <c r="AT353" s="60"/>
      <c r="AU353" s="150"/>
    </row>
    <row r="354" spans="46:47" ht="12">
      <c r="AT354" s="60"/>
      <c r="AU354" s="150"/>
    </row>
    <row r="355" spans="46:47" ht="12">
      <c r="AT355" s="60"/>
      <c r="AU355" s="150"/>
    </row>
    <row r="356" spans="46:47" ht="12">
      <c r="AT356" s="60"/>
      <c r="AU356" s="150"/>
    </row>
    <row r="357" spans="46:47" ht="12">
      <c r="AT357" s="60"/>
      <c r="AU357" s="150"/>
    </row>
    <row r="358" spans="46:47" ht="12">
      <c r="AT358" s="60"/>
      <c r="AU358" s="150"/>
    </row>
    <row r="359" spans="46:47" ht="12">
      <c r="AT359" s="60"/>
      <c r="AU359" s="150"/>
    </row>
    <row r="360" spans="46:47" ht="12">
      <c r="AT360" s="60"/>
      <c r="AU360" s="150"/>
    </row>
    <row r="361" spans="46:47" ht="12">
      <c r="AT361" s="60"/>
      <c r="AU361" s="150"/>
    </row>
    <row r="362" spans="46:47" ht="12">
      <c r="AT362" s="60"/>
      <c r="AU362" s="150"/>
    </row>
    <row r="363" spans="46:47" ht="12">
      <c r="AT363" s="60"/>
      <c r="AU363" s="150"/>
    </row>
    <row r="364" spans="46:47" ht="12">
      <c r="AT364" s="60"/>
      <c r="AU364" s="150"/>
    </row>
    <row r="365" spans="46:47" ht="12">
      <c r="AT365" s="60"/>
      <c r="AU365" s="150"/>
    </row>
    <row r="366" spans="46:47" ht="12">
      <c r="AT366" s="60"/>
      <c r="AU366" s="150"/>
    </row>
    <row r="367" spans="46:47" ht="12">
      <c r="AT367" s="60"/>
      <c r="AU367" s="150"/>
    </row>
    <row r="368" spans="46:47" ht="12">
      <c r="AT368" s="60"/>
      <c r="AU368" s="150"/>
    </row>
    <row r="369" spans="46:47" ht="12">
      <c r="AT369" s="60"/>
      <c r="AU369" s="150"/>
    </row>
    <row r="370" spans="46:47" ht="12">
      <c r="AT370" s="60"/>
      <c r="AU370" s="150"/>
    </row>
    <row r="371" spans="46:47" ht="12">
      <c r="AT371" s="60"/>
      <c r="AU371" s="150"/>
    </row>
    <row r="372" spans="46:47" ht="12">
      <c r="AT372" s="60"/>
      <c r="AU372" s="150"/>
    </row>
    <row r="373" spans="46:47" ht="12">
      <c r="AT373" s="60"/>
      <c r="AU373" s="150"/>
    </row>
    <row r="374" spans="46:47" ht="12">
      <c r="AT374" s="60"/>
      <c r="AU374" s="150"/>
    </row>
    <row r="375" spans="46:47" ht="12">
      <c r="AT375" s="60"/>
      <c r="AU375" s="150"/>
    </row>
    <row r="376" spans="46:47" ht="12">
      <c r="AT376" s="60"/>
      <c r="AU376" s="150"/>
    </row>
    <row r="377" spans="46:47" ht="12">
      <c r="AT377" s="60"/>
      <c r="AU377" s="150"/>
    </row>
    <row r="378" spans="46:47" ht="12">
      <c r="AT378" s="60"/>
      <c r="AU378" s="150"/>
    </row>
    <row r="379" spans="46:47" ht="12">
      <c r="AT379" s="60"/>
      <c r="AU379" s="150"/>
    </row>
    <row r="380" spans="46:47" ht="12">
      <c r="AT380" s="60"/>
      <c r="AU380" s="150"/>
    </row>
    <row r="381" spans="46:47" ht="12">
      <c r="AT381" s="60"/>
      <c r="AU381" s="150"/>
    </row>
    <row r="382" spans="46:47" ht="12">
      <c r="AT382" s="60"/>
      <c r="AU382" s="150"/>
    </row>
    <row r="383" spans="46:47" ht="12">
      <c r="AT383" s="60"/>
      <c r="AU383" s="150"/>
    </row>
    <row r="384" spans="46:47" ht="12">
      <c r="AT384" s="60"/>
      <c r="AU384" s="150"/>
    </row>
    <row r="385" spans="46:47" ht="12">
      <c r="AT385" s="60"/>
      <c r="AU385" s="150"/>
    </row>
    <row r="386" spans="46:47" ht="12">
      <c r="AT386" s="60"/>
      <c r="AU386" s="150"/>
    </row>
    <row r="387" spans="46:47" ht="12">
      <c r="AT387" s="60"/>
      <c r="AU387" s="150"/>
    </row>
    <row r="388" spans="46:47" ht="12">
      <c r="AT388" s="60"/>
      <c r="AU388" s="150"/>
    </row>
    <row r="389" spans="46:47" ht="12">
      <c r="AT389" s="60"/>
      <c r="AU389" s="150"/>
    </row>
    <row r="390" spans="46:47" ht="12">
      <c r="AT390" s="60"/>
      <c r="AU390" s="150"/>
    </row>
    <row r="391" spans="46:47" ht="12">
      <c r="AT391" s="60"/>
      <c r="AU391" s="150"/>
    </row>
    <row r="392" spans="46:47" ht="12">
      <c r="AT392" s="60"/>
      <c r="AU392" s="150"/>
    </row>
    <row r="393" spans="46:47" ht="12">
      <c r="AT393" s="60"/>
      <c r="AU393" s="150"/>
    </row>
    <row r="394" spans="46:47" ht="12">
      <c r="AT394" s="60"/>
      <c r="AU394" s="150"/>
    </row>
    <row r="395" spans="46:47" ht="12">
      <c r="AT395" s="60"/>
      <c r="AU395" s="150"/>
    </row>
    <row r="396" spans="46:47" ht="12">
      <c r="AT396" s="60"/>
      <c r="AU396" s="150"/>
    </row>
    <row r="397" spans="46:47" ht="12">
      <c r="AT397" s="60"/>
      <c r="AU397" s="150"/>
    </row>
    <row r="398" spans="46:47" ht="12">
      <c r="AT398" s="60"/>
      <c r="AU398" s="150"/>
    </row>
    <row r="399" spans="46:47" ht="12">
      <c r="AT399" s="60"/>
      <c r="AU399" s="150"/>
    </row>
    <row r="400" spans="46:47" ht="12">
      <c r="AT400" s="60"/>
      <c r="AU400" s="150"/>
    </row>
  </sheetData>
  <hyperlinks>
    <hyperlink ref="D5" r:id="rId1" display="http://www.roumu.com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8" scale="3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3" max="3" width="9.75390625" style="0" customWidth="1"/>
    <col min="6" max="6" width="2.875" style="0" customWidth="1"/>
  </cols>
  <sheetData>
    <row r="2" spans="1:11" ht="13.5">
      <c r="A2" s="109"/>
      <c r="B2" s="109" t="s">
        <v>59</v>
      </c>
      <c r="C2" s="109"/>
      <c r="D2" s="109"/>
      <c r="E2" s="109"/>
      <c r="F2" s="109"/>
      <c r="G2" s="109"/>
      <c r="H2" s="109"/>
      <c r="I2" s="109"/>
      <c r="J2" s="109"/>
      <c r="K2" s="109"/>
    </row>
    <row r="3" ht="13.5">
      <c r="J3" s="188" t="s">
        <v>109</v>
      </c>
    </row>
    <row r="4" spans="2:10" ht="13.5">
      <c r="B4" s="103" t="s">
        <v>57</v>
      </c>
      <c r="C4" s="104"/>
      <c r="D4" s="104"/>
      <c r="E4" s="105"/>
      <c r="G4" s="113" t="s">
        <v>58</v>
      </c>
      <c r="H4" s="114"/>
      <c r="I4" s="114"/>
      <c r="J4" s="115"/>
    </row>
    <row r="5" spans="2:9" ht="13.5">
      <c r="B5" t="s">
        <v>37</v>
      </c>
      <c r="D5" t="s">
        <v>39</v>
      </c>
      <c r="G5" t="s">
        <v>37</v>
      </c>
      <c r="I5" t="s">
        <v>39</v>
      </c>
    </row>
    <row r="6" spans="2:10" ht="13.5">
      <c r="B6" s="98" t="s">
        <v>34</v>
      </c>
      <c r="C6" s="99" t="s">
        <v>38</v>
      </c>
      <c r="D6" s="98" t="s">
        <v>40</v>
      </c>
      <c r="E6" s="99" t="s">
        <v>38</v>
      </c>
      <c r="G6" s="98" t="s">
        <v>34</v>
      </c>
      <c r="H6" s="99" t="s">
        <v>56</v>
      </c>
      <c r="I6" s="98" t="s">
        <v>40</v>
      </c>
      <c r="J6" s="99" t="s">
        <v>56</v>
      </c>
    </row>
    <row r="7" spans="2:10" ht="13.5">
      <c r="B7" s="100">
        <v>0</v>
      </c>
      <c r="C7" s="179"/>
      <c r="D7" s="106" t="s">
        <v>42</v>
      </c>
      <c r="E7" s="179"/>
      <c r="G7" s="100">
        <v>0</v>
      </c>
      <c r="H7" s="179"/>
      <c r="I7" s="106" t="s">
        <v>42</v>
      </c>
      <c r="J7" s="179"/>
    </row>
    <row r="8" spans="2:10" ht="13.5">
      <c r="B8" s="101">
        <v>1</v>
      </c>
      <c r="C8" s="180"/>
      <c r="D8" s="107" t="s">
        <v>44</v>
      </c>
      <c r="E8" s="180"/>
      <c r="G8" s="101">
        <v>1</v>
      </c>
      <c r="H8" s="180"/>
      <c r="I8" s="107" t="s">
        <v>44</v>
      </c>
      <c r="J8" s="180"/>
    </row>
    <row r="9" spans="2:10" ht="13.5">
      <c r="B9" s="101">
        <v>2</v>
      </c>
      <c r="C9" s="180"/>
      <c r="D9" s="107" t="s">
        <v>46</v>
      </c>
      <c r="E9" s="180"/>
      <c r="G9" s="101">
        <v>2</v>
      </c>
      <c r="H9" s="180"/>
      <c r="I9" s="107" t="s">
        <v>46</v>
      </c>
      <c r="J9" s="180"/>
    </row>
    <row r="10" spans="2:10" ht="13.5">
      <c r="B10" s="101">
        <v>3</v>
      </c>
      <c r="C10" s="180"/>
      <c r="D10" s="107" t="s">
        <v>47</v>
      </c>
      <c r="E10" s="180"/>
      <c r="G10" s="101">
        <v>3</v>
      </c>
      <c r="H10" s="180"/>
      <c r="I10" s="107" t="s">
        <v>47</v>
      </c>
      <c r="J10" s="180"/>
    </row>
    <row r="11" spans="2:10" ht="13.5">
      <c r="B11" s="101">
        <v>4</v>
      </c>
      <c r="C11" s="180"/>
      <c r="D11" s="107" t="s">
        <v>48</v>
      </c>
      <c r="E11" s="180"/>
      <c r="G11" s="101">
        <v>4</v>
      </c>
      <c r="H11" s="180"/>
      <c r="I11" s="107" t="s">
        <v>48</v>
      </c>
      <c r="J11" s="180"/>
    </row>
    <row r="12" spans="2:10" ht="13.5">
      <c r="B12" s="101">
        <v>5</v>
      </c>
      <c r="C12" s="180"/>
      <c r="D12" s="107" t="s">
        <v>49</v>
      </c>
      <c r="E12" s="180"/>
      <c r="G12" s="101">
        <v>5</v>
      </c>
      <c r="H12" s="180"/>
      <c r="I12" s="107" t="s">
        <v>49</v>
      </c>
      <c r="J12" s="180"/>
    </row>
    <row r="13" spans="2:10" ht="13.5">
      <c r="B13" s="101">
        <v>6</v>
      </c>
      <c r="C13" s="180"/>
      <c r="D13" s="107" t="s">
        <v>50</v>
      </c>
      <c r="E13" s="180"/>
      <c r="G13" s="101">
        <v>6</v>
      </c>
      <c r="H13" s="180"/>
      <c r="I13" s="107" t="s">
        <v>50</v>
      </c>
      <c r="J13" s="180"/>
    </row>
    <row r="14" spans="2:10" ht="13.5">
      <c r="B14" s="101">
        <v>7</v>
      </c>
      <c r="C14" s="180"/>
      <c r="D14" s="107" t="s">
        <v>51</v>
      </c>
      <c r="E14" s="180"/>
      <c r="G14" s="101">
        <v>7</v>
      </c>
      <c r="H14" s="180"/>
      <c r="I14" s="107" t="s">
        <v>51</v>
      </c>
      <c r="J14" s="180"/>
    </row>
    <row r="15" spans="2:10" ht="13.5">
      <c r="B15" s="101">
        <v>8</v>
      </c>
      <c r="C15" s="180"/>
      <c r="D15" s="107" t="s">
        <v>52</v>
      </c>
      <c r="E15" s="180"/>
      <c r="G15" s="101">
        <v>8</v>
      </c>
      <c r="H15" s="180"/>
      <c r="I15" s="107" t="s">
        <v>52</v>
      </c>
      <c r="J15" s="180"/>
    </row>
    <row r="16" spans="2:10" ht="13.5">
      <c r="B16" s="101">
        <v>9</v>
      </c>
      <c r="C16" s="180"/>
      <c r="D16" s="107" t="s">
        <v>53</v>
      </c>
      <c r="E16" s="180"/>
      <c r="G16" s="101">
        <v>9</v>
      </c>
      <c r="H16" s="180"/>
      <c r="I16" s="107" t="s">
        <v>53</v>
      </c>
      <c r="J16" s="180"/>
    </row>
    <row r="17" spans="2:10" ht="13.5">
      <c r="B17" s="101">
        <v>10</v>
      </c>
      <c r="C17" s="180"/>
      <c r="D17" s="107" t="s">
        <v>54</v>
      </c>
      <c r="E17" s="180"/>
      <c r="G17" s="101">
        <v>10</v>
      </c>
      <c r="H17" s="180"/>
      <c r="I17" s="107" t="s">
        <v>54</v>
      </c>
      <c r="J17" s="180"/>
    </row>
    <row r="18" spans="2:10" ht="13.5">
      <c r="B18" s="101">
        <v>11</v>
      </c>
      <c r="C18" s="180"/>
      <c r="D18" s="108" t="s">
        <v>55</v>
      </c>
      <c r="E18" s="181"/>
      <c r="G18" s="101">
        <v>11</v>
      </c>
      <c r="H18" s="180"/>
      <c r="I18" s="108" t="s">
        <v>55</v>
      </c>
      <c r="J18" s="181"/>
    </row>
    <row r="19" spans="2:8" ht="13.5">
      <c r="B19" s="101">
        <v>12</v>
      </c>
      <c r="C19" s="180"/>
      <c r="G19" s="101">
        <v>12</v>
      </c>
      <c r="H19" s="180"/>
    </row>
    <row r="20" spans="2:8" ht="13.5">
      <c r="B20" s="101">
        <v>13</v>
      </c>
      <c r="C20" s="180"/>
      <c r="G20" s="101">
        <v>13</v>
      </c>
      <c r="H20" s="180"/>
    </row>
    <row r="21" spans="2:8" ht="13.5">
      <c r="B21" s="101">
        <v>14</v>
      </c>
      <c r="C21" s="180"/>
      <c r="G21" s="101">
        <v>14</v>
      </c>
      <c r="H21" s="180"/>
    </row>
    <row r="22" spans="2:8" ht="13.5">
      <c r="B22" s="101">
        <v>15</v>
      </c>
      <c r="C22" s="180"/>
      <c r="G22" s="101">
        <v>15</v>
      </c>
      <c r="H22" s="180"/>
    </row>
    <row r="23" spans="2:8" ht="13.5">
      <c r="B23" s="101">
        <v>16</v>
      </c>
      <c r="C23" s="180"/>
      <c r="G23" s="101">
        <v>16</v>
      </c>
      <c r="H23" s="180"/>
    </row>
    <row r="24" spans="2:8" ht="13.5">
      <c r="B24" s="101">
        <v>17</v>
      </c>
      <c r="C24" s="180"/>
      <c r="G24" s="101">
        <v>17</v>
      </c>
      <c r="H24" s="180"/>
    </row>
    <row r="25" spans="2:8" ht="13.5">
      <c r="B25" s="101">
        <v>18</v>
      </c>
      <c r="C25" s="180"/>
      <c r="G25" s="101">
        <v>18</v>
      </c>
      <c r="H25" s="180"/>
    </row>
    <row r="26" spans="2:8" ht="13.5">
      <c r="B26" s="101">
        <v>19</v>
      </c>
      <c r="C26" s="180"/>
      <c r="G26" s="101">
        <v>19</v>
      </c>
      <c r="H26" s="180"/>
    </row>
    <row r="27" spans="2:8" ht="13.5">
      <c r="B27" s="101">
        <v>20</v>
      </c>
      <c r="C27" s="180"/>
      <c r="G27" s="101">
        <v>20</v>
      </c>
      <c r="H27" s="180"/>
    </row>
    <row r="28" spans="2:8" ht="13.5">
      <c r="B28" s="101">
        <v>21</v>
      </c>
      <c r="C28" s="180"/>
      <c r="G28" s="101">
        <v>21</v>
      </c>
      <c r="H28" s="180"/>
    </row>
    <row r="29" spans="2:8" ht="13.5">
      <c r="B29" s="101">
        <v>22</v>
      </c>
      <c r="C29" s="180"/>
      <c r="G29" s="101">
        <v>22</v>
      </c>
      <c r="H29" s="180"/>
    </row>
    <row r="30" spans="2:8" ht="13.5">
      <c r="B30" s="101">
        <v>23</v>
      </c>
      <c r="C30" s="180"/>
      <c r="G30" s="101">
        <v>23</v>
      </c>
      <c r="H30" s="180"/>
    </row>
    <row r="31" spans="2:8" ht="13.5">
      <c r="B31" s="101">
        <v>24</v>
      </c>
      <c r="C31" s="180"/>
      <c r="G31" s="101">
        <v>24</v>
      </c>
      <c r="H31" s="180"/>
    </row>
    <row r="32" spans="2:8" ht="13.5">
      <c r="B32" s="101">
        <v>25</v>
      </c>
      <c r="C32" s="180"/>
      <c r="G32" s="101">
        <v>25</v>
      </c>
      <c r="H32" s="180"/>
    </row>
    <row r="33" spans="2:8" ht="13.5">
      <c r="B33" s="101">
        <v>26</v>
      </c>
      <c r="C33" s="180"/>
      <c r="G33" s="101">
        <v>26</v>
      </c>
      <c r="H33" s="180"/>
    </row>
    <row r="34" spans="2:8" ht="13.5">
      <c r="B34" s="101">
        <v>27</v>
      </c>
      <c r="C34" s="180"/>
      <c r="G34" s="101">
        <v>27</v>
      </c>
      <c r="H34" s="180"/>
    </row>
    <row r="35" spans="2:8" ht="13.5">
      <c r="B35" s="101">
        <v>28</v>
      </c>
      <c r="C35" s="180"/>
      <c r="G35" s="101">
        <v>28</v>
      </c>
      <c r="H35" s="180"/>
    </row>
    <row r="36" spans="2:8" ht="13.5">
      <c r="B36" s="101">
        <v>29</v>
      </c>
      <c r="C36" s="180"/>
      <c r="G36" s="101">
        <v>29</v>
      </c>
      <c r="H36" s="180"/>
    </row>
    <row r="37" spans="2:8" ht="13.5">
      <c r="B37" s="101">
        <v>30</v>
      </c>
      <c r="C37" s="180"/>
      <c r="G37" s="101">
        <v>30</v>
      </c>
      <c r="H37" s="180"/>
    </row>
    <row r="38" spans="2:8" ht="13.5">
      <c r="B38" s="101">
        <v>31</v>
      </c>
      <c r="C38" s="180"/>
      <c r="G38" s="101">
        <v>31</v>
      </c>
      <c r="H38" s="180"/>
    </row>
    <row r="39" spans="2:8" ht="13.5">
      <c r="B39" s="101">
        <v>32</v>
      </c>
      <c r="C39" s="180"/>
      <c r="G39" s="101">
        <v>32</v>
      </c>
      <c r="H39" s="180"/>
    </row>
    <row r="40" spans="2:8" ht="13.5">
      <c r="B40" s="101">
        <v>33</v>
      </c>
      <c r="C40" s="180"/>
      <c r="G40" s="101">
        <v>33</v>
      </c>
      <c r="H40" s="180"/>
    </row>
    <row r="41" spans="2:8" ht="13.5">
      <c r="B41" s="101">
        <v>34</v>
      </c>
      <c r="C41" s="180"/>
      <c r="G41" s="101">
        <v>34</v>
      </c>
      <c r="H41" s="180"/>
    </row>
    <row r="42" spans="2:8" ht="13.5">
      <c r="B42" s="101">
        <v>35</v>
      </c>
      <c r="C42" s="180"/>
      <c r="G42" s="101">
        <v>35</v>
      </c>
      <c r="H42" s="180"/>
    </row>
    <row r="43" spans="2:8" ht="13.5">
      <c r="B43" s="101">
        <v>36</v>
      </c>
      <c r="C43" s="180"/>
      <c r="G43" s="101">
        <v>36</v>
      </c>
      <c r="H43" s="180"/>
    </row>
    <row r="44" spans="2:8" ht="13.5">
      <c r="B44" s="101">
        <v>37</v>
      </c>
      <c r="C44" s="180"/>
      <c r="G44" s="101">
        <v>37</v>
      </c>
      <c r="H44" s="180"/>
    </row>
    <row r="45" spans="2:8" ht="13.5">
      <c r="B45" s="101">
        <v>38</v>
      </c>
      <c r="C45" s="180"/>
      <c r="G45" s="101">
        <v>38</v>
      </c>
      <c r="H45" s="180"/>
    </row>
    <row r="46" spans="2:8" ht="13.5">
      <c r="B46" s="101">
        <v>39</v>
      </c>
      <c r="C46" s="180"/>
      <c r="G46" s="101">
        <v>39</v>
      </c>
      <c r="H46" s="180"/>
    </row>
    <row r="47" spans="2:8" ht="13.5">
      <c r="B47" s="101">
        <v>40</v>
      </c>
      <c r="C47" s="180"/>
      <c r="G47" s="101">
        <v>40</v>
      </c>
      <c r="H47" s="180"/>
    </row>
    <row r="48" spans="2:8" ht="13.5">
      <c r="B48" s="102">
        <v>41</v>
      </c>
      <c r="C48" s="181"/>
      <c r="G48" s="102">
        <v>41</v>
      </c>
      <c r="H48" s="18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3:DK400"/>
  <sheetViews>
    <sheetView showGridLines="0" workbookViewId="0" topLeftCell="A1">
      <selection activeCell="A5" sqref="A5"/>
    </sheetView>
  </sheetViews>
  <sheetFormatPr defaultColWidth="13.375" defaultRowHeight="13.5"/>
  <cols>
    <col min="1" max="1" width="1.37890625" style="1" customWidth="1"/>
    <col min="2" max="2" width="7.125" style="1" customWidth="1"/>
    <col min="3" max="3" width="5.875" style="1" customWidth="1"/>
    <col min="4" max="17" width="13.375" style="1" customWidth="1"/>
    <col min="18" max="25" width="13.375" style="1" hidden="1" customWidth="1"/>
    <col min="26" max="27" width="13.375" style="1" customWidth="1"/>
    <col min="28" max="28" width="13.375" style="1" hidden="1" customWidth="1"/>
    <col min="29" max="29" width="13.375" style="1" customWidth="1"/>
    <col min="30" max="37" width="13.375" style="1" hidden="1" customWidth="1"/>
    <col min="38" max="39" width="13.375" style="1" customWidth="1"/>
    <col min="40" max="40" width="13.375" style="1" hidden="1" customWidth="1"/>
    <col min="41" max="42" width="12.125" style="1" customWidth="1"/>
    <col min="43" max="43" width="5.875" style="1" customWidth="1"/>
    <col min="44" max="45" width="12.125" style="1" customWidth="1"/>
    <col min="46" max="46" width="13.375" style="1" customWidth="1"/>
    <col min="47" max="59" width="0.875" style="143" customWidth="1"/>
    <col min="60" max="60" width="13.375" style="143" customWidth="1"/>
    <col min="61" max="16384" width="13.375" style="1" customWidth="1"/>
  </cols>
  <sheetData>
    <row r="3" spans="2:47" ht="18.75">
      <c r="B3" s="76" t="s">
        <v>72</v>
      </c>
      <c r="AU3" s="143" t="s">
        <v>73</v>
      </c>
    </row>
    <row r="4" spans="4:9" ht="13.5">
      <c r="D4" s="73" t="s">
        <v>90</v>
      </c>
      <c r="E4" s="73"/>
      <c r="F4" s="73"/>
      <c r="G4" s="74"/>
      <c r="I4" s="177" t="s">
        <v>98</v>
      </c>
    </row>
    <row r="5" spans="4:9" ht="15">
      <c r="D5" s="139" t="s">
        <v>91</v>
      </c>
      <c r="E5" s="139"/>
      <c r="F5" s="78" t="s">
        <v>18</v>
      </c>
      <c r="G5" s="77">
        <v>39260</v>
      </c>
      <c r="H5" s="139"/>
      <c r="I5" s="178" t="s">
        <v>106</v>
      </c>
    </row>
    <row r="6" ht="3" customHeight="1">
      <c r="H6" s="75"/>
    </row>
    <row r="7" spans="1:115" s="11" customFormat="1" ht="13.5">
      <c r="A7" s="1"/>
      <c r="B7" s="123"/>
      <c r="C7" s="124"/>
      <c r="D7" s="2" t="s">
        <v>6</v>
      </c>
      <c r="E7" s="89"/>
      <c r="F7" s="89"/>
      <c r="G7" s="3"/>
      <c r="H7" s="3"/>
      <c r="I7" s="3"/>
      <c r="J7" s="3"/>
      <c r="K7" s="3"/>
      <c r="L7" s="3"/>
      <c r="M7" s="3"/>
      <c r="N7" s="3"/>
      <c r="O7" s="3"/>
      <c r="P7" s="3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4" t="s">
        <v>7</v>
      </c>
      <c r="AP7" s="5"/>
      <c r="AQ7" s="3"/>
      <c r="AR7" s="5"/>
      <c r="AS7" s="6"/>
      <c r="AT7" s="7"/>
      <c r="AU7" s="144"/>
      <c r="AV7" s="145"/>
      <c r="AW7" s="144"/>
      <c r="AX7" s="145"/>
      <c r="AY7" s="144"/>
      <c r="AZ7" s="145"/>
      <c r="BA7" s="145"/>
      <c r="BB7" s="145"/>
      <c r="BC7" s="145"/>
      <c r="BD7" s="145"/>
      <c r="BE7" s="145"/>
      <c r="BF7" s="145"/>
      <c r="BG7" s="145"/>
      <c r="BH7" s="145"/>
      <c r="BI7" s="8"/>
      <c r="BJ7" s="8"/>
      <c r="BK7" s="8"/>
      <c r="BL7" s="8"/>
      <c r="BM7" s="8"/>
      <c r="BN7" s="8"/>
      <c r="BO7" s="8"/>
      <c r="BP7" s="8"/>
      <c r="BQ7" s="8"/>
      <c r="BR7" s="8"/>
      <c r="BS7" s="9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2:45" ht="12">
      <c r="B8" s="125"/>
      <c r="C8" s="126"/>
      <c r="D8" s="12"/>
      <c r="E8" s="13"/>
      <c r="F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  <c r="AS8" s="15"/>
    </row>
    <row r="9" spans="2:45" ht="12">
      <c r="B9" s="125"/>
      <c r="C9" s="126"/>
      <c r="D9" s="95" t="s">
        <v>11</v>
      </c>
      <c r="E9" s="17">
        <v>0.025</v>
      </c>
      <c r="F9" s="13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4"/>
      <c r="AS9" s="15"/>
    </row>
    <row r="10" spans="2:45" ht="12">
      <c r="B10" s="127"/>
      <c r="C10" s="128"/>
      <c r="D10" s="19" t="s">
        <v>65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9" t="s">
        <v>64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19" t="s">
        <v>30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/>
      <c r="AS10" s="22"/>
    </row>
    <row r="11" spans="2:60" s="23" customFormat="1" ht="12">
      <c r="B11" s="24"/>
      <c r="C11" s="25"/>
      <c r="D11" s="26"/>
      <c r="E11" s="120" t="s">
        <v>57</v>
      </c>
      <c r="F11" s="121"/>
      <c r="G11" s="121"/>
      <c r="H11" s="122"/>
      <c r="I11" s="141" t="s">
        <v>58</v>
      </c>
      <c r="J11" s="140"/>
      <c r="K11" s="140"/>
      <c r="L11" s="142"/>
      <c r="M11" s="25" t="s">
        <v>63</v>
      </c>
      <c r="N11" s="25"/>
      <c r="O11" s="25"/>
      <c r="P11" s="25"/>
      <c r="Q11" s="26"/>
      <c r="R11" s="120" t="s">
        <v>57</v>
      </c>
      <c r="S11" s="121"/>
      <c r="T11" s="121"/>
      <c r="U11" s="122"/>
      <c r="V11" s="141" t="s">
        <v>58</v>
      </c>
      <c r="W11" s="140"/>
      <c r="X11" s="140"/>
      <c r="Y11" s="142"/>
      <c r="Z11" s="25" t="s">
        <v>63</v>
      </c>
      <c r="AA11" s="25"/>
      <c r="AB11" s="25"/>
      <c r="AC11" s="26"/>
      <c r="AD11" s="120" t="s">
        <v>57</v>
      </c>
      <c r="AE11" s="121"/>
      <c r="AF11" s="121"/>
      <c r="AG11" s="122"/>
      <c r="AH11" s="141" t="s">
        <v>58</v>
      </c>
      <c r="AI11" s="140"/>
      <c r="AJ11" s="140"/>
      <c r="AK11" s="142"/>
      <c r="AL11" s="25" t="s">
        <v>63</v>
      </c>
      <c r="AM11" s="25"/>
      <c r="AN11" s="25"/>
      <c r="AO11" s="27" t="s">
        <v>92</v>
      </c>
      <c r="AP11" s="28"/>
      <c r="AQ11" s="28"/>
      <c r="AR11" s="25"/>
      <c r="AS11" s="29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</row>
    <row r="12" spans="2:48" ht="12">
      <c r="B12" s="30" t="s">
        <v>1</v>
      </c>
      <c r="C12" s="31" t="s">
        <v>0</v>
      </c>
      <c r="D12" s="33" t="s">
        <v>93</v>
      </c>
      <c r="E12" s="129" t="s">
        <v>60</v>
      </c>
      <c r="F12" s="130" t="s">
        <v>40</v>
      </c>
      <c r="G12" s="34" t="s">
        <v>94</v>
      </c>
      <c r="H12" s="34" t="s">
        <v>94</v>
      </c>
      <c r="I12" s="34" t="s">
        <v>60</v>
      </c>
      <c r="J12" s="34" t="s">
        <v>40</v>
      </c>
      <c r="K12" s="34" t="s">
        <v>10</v>
      </c>
      <c r="L12" s="34" t="s">
        <v>22</v>
      </c>
      <c r="M12" s="34" t="s">
        <v>27</v>
      </c>
      <c r="N12" s="87" t="s">
        <v>23</v>
      </c>
      <c r="O12" s="34" t="s">
        <v>25</v>
      </c>
      <c r="P12" s="16" t="s">
        <v>94</v>
      </c>
      <c r="Q12" s="33" t="s">
        <v>93</v>
      </c>
      <c r="R12" s="129" t="s">
        <v>60</v>
      </c>
      <c r="S12" s="130" t="s">
        <v>40</v>
      </c>
      <c r="T12" s="34" t="s">
        <v>94</v>
      </c>
      <c r="U12" s="34" t="s">
        <v>94</v>
      </c>
      <c r="V12" s="34" t="s">
        <v>60</v>
      </c>
      <c r="W12" s="34" t="s">
        <v>40</v>
      </c>
      <c r="X12" s="34" t="s">
        <v>10</v>
      </c>
      <c r="Y12" s="34" t="s">
        <v>22</v>
      </c>
      <c r="Z12" s="34" t="s">
        <v>27</v>
      </c>
      <c r="AA12" s="34" t="s">
        <v>25</v>
      </c>
      <c r="AB12" s="16" t="s">
        <v>94</v>
      </c>
      <c r="AC12" s="33" t="s">
        <v>93</v>
      </c>
      <c r="AD12" s="129" t="s">
        <v>60</v>
      </c>
      <c r="AE12" s="130" t="s">
        <v>40</v>
      </c>
      <c r="AF12" s="34" t="s">
        <v>94</v>
      </c>
      <c r="AG12" s="34" t="s">
        <v>94</v>
      </c>
      <c r="AH12" s="34" t="s">
        <v>60</v>
      </c>
      <c r="AI12" s="34" t="s">
        <v>40</v>
      </c>
      <c r="AJ12" s="34" t="s">
        <v>10</v>
      </c>
      <c r="AK12" s="34" t="s">
        <v>22</v>
      </c>
      <c r="AL12" s="34" t="s">
        <v>27</v>
      </c>
      <c r="AM12" s="34" t="s">
        <v>25</v>
      </c>
      <c r="AN12" s="16" t="s">
        <v>94</v>
      </c>
      <c r="AO12" s="35" t="s">
        <v>2</v>
      </c>
      <c r="AP12" s="36"/>
      <c r="AQ12" s="35" t="s">
        <v>3</v>
      </c>
      <c r="AR12" s="37"/>
      <c r="AS12" s="38"/>
      <c r="AT12" s="39"/>
      <c r="AU12" s="146"/>
      <c r="AV12" s="146"/>
    </row>
    <row r="13" spans="2:48" ht="13.5" customHeight="1" thickBot="1">
      <c r="B13" s="30" t="s">
        <v>4</v>
      </c>
      <c r="C13" s="31" t="s">
        <v>5</v>
      </c>
      <c r="D13" s="40" t="s">
        <v>12</v>
      </c>
      <c r="E13" s="131" t="s">
        <v>61</v>
      </c>
      <c r="F13" s="132" t="s">
        <v>61</v>
      </c>
      <c r="G13" s="41" t="s">
        <v>8</v>
      </c>
      <c r="H13" s="41" t="s">
        <v>13</v>
      </c>
      <c r="I13" s="41" t="s">
        <v>61</v>
      </c>
      <c r="J13" s="41" t="s">
        <v>61</v>
      </c>
      <c r="K13" s="41" t="s">
        <v>20</v>
      </c>
      <c r="L13" s="41" t="s">
        <v>21</v>
      </c>
      <c r="M13" s="41" t="s">
        <v>26</v>
      </c>
      <c r="N13" s="88" t="s">
        <v>24</v>
      </c>
      <c r="O13" s="41" t="s">
        <v>26</v>
      </c>
      <c r="P13" s="90" t="s">
        <v>29</v>
      </c>
      <c r="Q13" s="40" t="s">
        <v>12</v>
      </c>
      <c r="R13" s="131" t="s">
        <v>61</v>
      </c>
      <c r="S13" s="132" t="s">
        <v>61</v>
      </c>
      <c r="T13" s="41" t="s">
        <v>8</v>
      </c>
      <c r="U13" s="41" t="s">
        <v>13</v>
      </c>
      <c r="V13" s="41" t="s">
        <v>61</v>
      </c>
      <c r="W13" s="41" t="s">
        <v>61</v>
      </c>
      <c r="X13" s="41" t="s">
        <v>20</v>
      </c>
      <c r="Y13" s="41" t="s">
        <v>21</v>
      </c>
      <c r="Z13" s="41" t="s">
        <v>26</v>
      </c>
      <c r="AA13" s="41" t="s">
        <v>26</v>
      </c>
      <c r="AB13" s="90" t="s">
        <v>29</v>
      </c>
      <c r="AC13" s="40" t="s">
        <v>12</v>
      </c>
      <c r="AD13" s="131" t="s">
        <v>61</v>
      </c>
      <c r="AE13" s="132" t="s">
        <v>61</v>
      </c>
      <c r="AF13" s="41" t="s">
        <v>8</v>
      </c>
      <c r="AG13" s="41" t="s">
        <v>13</v>
      </c>
      <c r="AH13" s="41" t="s">
        <v>61</v>
      </c>
      <c r="AI13" s="41" t="s">
        <v>61</v>
      </c>
      <c r="AJ13" s="41" t="s">
        <v>20</v>
      </c>
      <c r="AK13" s="41" t="s">
        <v>21</v>
      </c>
      <c r="AL13" s="41" t="s">
        <v>26</v>
      </c>
      <c r="AM13" s="41" t="s">
        <v>26</v>
      </c>
      <c r="AN13" s="90" t="s">
        <v>29</v>
      </c>
      <c r="AO13" s="43" t="s">
        <v>32</v>
      </c>
      <c r="AP13" s="32" t="s">
        <v>33</v>
      </c>
      <c r="AQ13" s="44" t="s">
        <v>4</v>
      </c>
      <c r="AR13" s="42" t="s">
        <v>32</v>
      </c>
      <c r="AS13" s="45" t="s">
        <v>33</v>
      </c>
      <c r="AT13" s="39"/>
      <c r="AU13" s="146"/>
      <c r="AV13" s="146"/>
    </row>
    <row r="14" spans="2:59" ht="13.5" thickBot="1" thickTop="1">
      <c r="B14" s="46"/>
      <c r="C14" s="47"/>
      <c r="D14" s="48"/>
      <c r="E14" s="118"/>
      <c r="F14" s="116"/>
      <c r="G14" s="49"/>
      <c r="H14" s="49"/>
      <c r="I14" s="49"/>
      <c r="J14" s="49"/>
      <c r="K14" s="49"/>
      <c r="L14" s="49"/>
      <c r="M14" s="49"/>
      <c r="N14" s="49"/>
      <c r="O14" s="49"/>
      <c r="P14" s="91"/>
      <c r="Q14" s="48"/>
      <c r="R14" s="118"/>
      <c r="S14" s="116"/>
      <c r="T14" s="49"/>
      <c r="U14" s="49"/>
      <c r="V14" s="49"/>
      <c r="W14" s="49"/>
      <c r="X14" s="49"/>
      <c r="Y14" s="49"/>
      <c r="Z14" s="49"/>
      <c r="AA14" s="49"/>
      <c r="AB14" s="91"/>
      <c r="AC14" s="48"/>
      <c r="AD14" s="118"/>
      <c r="AE14" s="116"/>
      <c r="AF14" s="49"/>
      <c r="AG14" s="49"/>
      <c r="AH14" s="49"/>
      <c r="AI14" s="49"/>
      <c r="AJ14" s="49"/>
      <c r="AK14" s="49"/>
      <c r="AL14" s="49"/>
      <c r="AM14" s="49"/>
      <c r="AN14" s="91"/>
      <c r="AO14" s="50"/>
      <c r="AP14" s="47"/>
      <c r="AQ14" s="51"/>
      <c r="AR14" s="52"/>
      <c r="AS14" s="53"/>
      <c r="AU14" s="143" t="s">
        <v>34</v>
      </c>
      <c r="AV14" s="143" t="s">
        <v>66</v>
      </c>
      <c r="AW14" s="143" t="s">
        <v>71</v>
      </c>
      <c r="AX14" s="143" t="s">
        <v>67</v>
      </c>
      <c r="AY14" s="143" t="s">
        <v>70</v>
      </c>
      <c r="AZ14" s="143" t="s">
        <v>68</v>
      </c>
      <c r="BA14" s="143" t="s">
        <v>69</v>
      </c>
      <c r="BB14" s="143" t="s">
        <v>35</v>
      </c>
      <c r="BC14" s="143" t="s">
        <v>36</v>
      </c>
      <c r="BF14" s="143" t="s">
        <v>14</v>
      </c>
      <c r="BG14" s="143" t="s">
        <v>9</v>
      </c>
    </row>
    <row r="15" spans="2:60" s="60" customFormat="1" ht="12.75" thickTop="1">
      <c r="B15" s="79">
        <v>18</v>
      </c>
      <c r="C15" s="80">
        <v>0</v>
      </c>
      <c r="D15" s="54" t="s">
        <v>95</v>
      </c>
      <c r="E15" s="133">
        <v>500</v>
      </c>
      <c r="F15" s="134">
        <v>3000</v>
      </c>
      <c r="G15" s="137">
        <v>3500</v>
      </c>
      <c r="H15" s="137">
        <v>42000</v>
      </c>
      <c r="I15" s="137">
        <v>1000</v>
      </c>
      <c r="J15" s="137">
        <v>4000</v>
      </c>
      <c r="K15" s="137">
        <v>5000</v>
      </c>
      <c r="L15" s="137">
        <v>60000</v>
      </c>
      <c r="M15" s="137">
        <v>102000</v>
      </c>
      <c r="N15" s="85">
        <v>0.5</v>
      </c>
      <c r="O15" s="55">
        <v>72000</v>
      </c>
      <c r="P15" s="93">
        <v>0.4117647058823529</v>
      </c>
      <c r="Q15" s="54" t="s">
        <v>95</v>
      </c>
      <c r="R15" s="133">
        <v>500</v>
      </c>
      <c r="S15" s="134">
        <v>3000</v>
      </c>
      <c r="T15" s="137">
        <v>3500</v>
      </c>
      <c r="U15" s="137">
        <v>42000</v>
      </c>
      <c r="V15" s="137">
        <v>1000</v>
      </c>
      <c r="W15" s="137">
        <v>4000</v>
      </c>
      <c r="X15" s="137">
        <v>5000</v>
      </c>
      <c r="Y15" s="137">
        <v>60000</v>
      </c>
      <c r="Z15" s="137">
        <v>102000</v>
      </c>
      <c r="AA15" s="55">
        <v>72000</v>
      </c>
      <c r="AB15" s="93">
        <v>0.4117647058823529</v>
      </c>
      <c r="AC15" s="54" t="s">
        <v>95</v>
      </c>
      <c r="AD15" s="133">
        <v>500</v>
      </c>
      <c r="AE15" s="134">
        <v>3000</v>
      </c>
      <c r="AF15" s="137">
        <v>3500</v>
      </c>
      <c r="AG15" s="137">
        <v>42000</v>
      </c>
      <c r="AH15" s="137">
        <v>1000</v>
      </c>
      <c r="AI15" s="137">
        <v>4000</v>
      </c>
      <c r="AJ15" s="137">
        <v>5000</v>
      </c>
      <c r="AK15" s="137">
        <v>60000</v>
      </c>
      <c r="AL15" s="137">
        <v>102000</v>
      </c>
      <c r="AM15" s="55">
        <v>72000</v>
      </c>
      <c r="AN15" s="93">
        <v>0.4117647058823529</v>
      </c>
      <c r="AO15" s="56"/>
      <c r="AP15" s="55"/>
      <c r="AQ15" s="96">
        <v>18</v>
      </c>
      <c r="AR15" s="57"/>
      <c r="AS15" s="58"/>
      <c r="AT15" s="59"/>
      <c r="AU15" s="147">
        <v>0</v>
      </c>
      <c r="AV15" s="148">
        <v>102000</v>
      </c>
      <c r="AW15" s="148">
        <v>42000</v>
      </c>
      <c r="AX15" s="148">
        <v>102000</v>
      </c>
      <c r="AY15" s="148">
        <v>42000</v>
      </c>
      <c r="AZ15" s="148">
        <v>102000</v>
      </c>
      <c r="BA15" s="149">
        <v>42000</v>
      </c>
      <c r="BB15" s="150">
        <v>-10000</v>
      </c>
      <c r="BC15" s="150">
        <v>-10000</v>
      </c>
      <c r="BD15" s="150"/>
      <c r="BE15" s="150"/>
      <c r="BF15" s="150"/>
      <c r="BG15" s="150"/>
      <c r="BH15" s="150"/>
    </row>
    <row r="16" spans="2:60" s="60" customFormat="1" ht="12">
      <c r="B16" s="81">
        <v>19</v>
      </c>
      <c r="C16" s="82">
        <v>1</v>
      </c>
      <c r="D16" s="61" t="s">
        <v>95</v>
      </c>
      <c r="E16" s="135">
        <v>500</v>
      </c>
      <c r="F16" s="136">
        <v>3000</v>
      </c>
      <c r="G16" s="138">
        <v>3500</v>
      </c>
      <c r="H16" s="138">
        <v>85050</v>
      </c>
      <c r="I16" s="138">
        <v>1000</v>
      </c>
      <c r="J16" s="138">
        <v>4000</v>
      </c>
      <c r="K16" s="138">
        <v>5000</v>
      </c>
      <c r="L16" s="138">
        <v>120000</v>
      </c>
      <c r="M16" s="138">
        <v>205050</v>
      </c>
      <c r="N16" s="86">
        <v>0.5</v>
      </c>
      <c r="O16" s="62">
        <v>145050</v>
      </c>
      <c r="P16" s="94">
        <v>0.41477688368690563</v>
      </c>
      <c r="Q16" s="61" t="s">
        <v>95</v>
      </c>
      <c r="R16" s="135">
        <v>500</v>
      </c>
      <c r="S16" s="136">
        <v>3000</v>
      </c>
      <c r="T16" s="138">
        <v>3500</v>
      </c>
      <c r="U16" s="138">
        <v>85050</v>
      </c>
      <c r="V16" s="138">
        <v>1000</v>
      </c>
      <c r="W16" s="138">
        <v>4000</v>
      </c>
      <c r="X16" s="138">
        <v>5000</v>
      </c>
      <c r="Y16" s="138">
        <v>120000</v>
      </c>
      <c r="Z16" s="138">
        <v>205050</v>
      </c>
      <c r="AA16" s="62">
        <v>145050</v>
      </c>
      <c r="AB16" s="94">
        <v>0.41477688368690563</v>
      </c>
      <c r="AC16" s="61" t="s">
        <v>95</v>
      </c>
      <c r="AD16" s="135">
        <v>500</v>
      </c>
      <c r="AE16" s="136">
        <v>3000</v>
      </c>
      <c r="AF16" s="138">
        <v>3500</v>
      </c>
      <c r="AG16" s="138">
        <v>85050</v>
      </c>
      <c r="AH16" s="138">
        <v>1000</v>
      </c>
      <c r="AI16" s="138">
        <v>4000</v>
      </c>
      <c r="AJ16" s="138">
        <v>5000</v>
      </c>
      <c r="AK16" s="138">
        <v>120000</v>
      </c>
      <c r="AL16" s="138">
        <v>205050</v>
      </c>
      <c r="AM16" s="62">
        <v>145050</v>
      </c>
      <c r="AN16" s="94">
        <v>0.41477688368690563</v>
      </c>
      <c r="AO16" s="63"/>
      <c r="AP16" s="62"/>
      <c r="AQ16" s="97">
        <v>19</v>
      </c>
      <c r="AR16" s="64"/>
      <c r="AS16" s="65"/>
      <c r="AT16" s="59"/>
      <c r="AU16" s="147">
        <v>1</v>
      </c>
      <c r="AV16" s="148">
        <v>205050</v>
      </c>
      <c r="AW16" s="148">
        <v>85050</v>
      </c>
      <c r="AX16" s="148">
        <v>205050</v>
      </c>
      <c r="AY16" s="148">
        <v>85050</v>
      </c>
      <c r="AZ16" s="148">
        <v>205050</v>
      </c>
      <c r="BA16" s="149">
        <v>85050</v>
      </c>
      <c r="BB16" s="150">
        <v>-10000</v>
      </c>
      <c r="BC16" s="150">
        <v>-10000</v>
      </c>
      <c r="BD16" s="150"/>
      <c r="BE16" s="150"/>
      <c r="BF16" s="150"/>
      <c r="BG16" s="150"/>
      <c r="BH16" s="150"/>
    </row>
    <row r="17" spans="2:60" s="60" customFormat="1" ht="12">
      <c r="B17" s="81">
        <v>20</v>
      </c>
      <c r="C17" s="82">
        <v>2</v>
      </c>
      <c r="D17" s="61" t="s">
        <v>95</v>
      </c>
      <c r="E17" s="135">
        <v>500</v>
      </c>
      <c r="F17" s="136">
        <v>3000</v>
      </c>
      <c r="G17" s="138">
        <v>3500</v>
      </c>
      <c r="H17" s="138">
        <v>129176.25</v>
      </c>
      <c r="I17" s="138">
        <v>1000</v>
      </c>
      <c r="J17" s="138">
        <v>4000</v>
      </c>
      <c r="K17" s="138">
        <v>5000</v>
      </c>
      <c r="L17" s="138">
        <v>180000</v>
      </c>
      <c r="M17" s="138">
        <v>309176.25</v>
      </c>
      <c r="N17" s="86">
        <v>0.5</v>
      </c>
      <c r="O17" s="62">
        <v>219176.25</v>
      </c>
      <c r="P17" s="94">
        <v>0.41780780380122984</v>
      </c>
      <c r="Q17" s="61" t="s">
        <v>95</v>
      </c>
      <c r="R17" s="135">
        <v>500</v>
      </c>
      <c r="S17" s="136">
        <v>3000</v>
      </c>
      <c r="T17" s="138">
        <v>3500</v>
      </c>
      <c r="U17" s="138">
        <v>129176.25</v>
      </c>
      <c r="V17" s="138">
        <v>1000</v>
      </c>
      <c r="W17" s="138">
        <v>4000</v>
      </c>
      <c r="X17" s="138">
        <v>5000</v>
      </c>
      <c r="Y17" s="138">
        <v>180000</v>
      </c>
      <c r="Z17" s="138">
        <v>309176.25</v>
      </c>
      <c r="AA17" s="62">
        <v>219176.25</v>
      </c>
      <c r="AB17" s="94">
        <v>0.41780780380122984</v>
      </c>
      <c r="AC17" s="61" t="s">
        <v>95</v>
      </c>
      <c r="AD17" s="135">
        <v>500</v>
      </c>
      <c r="AE17" s="136">
        <v>3000</v>
      </c>
      <c r="AF17" s="138">
        <v>3500</v>
      </c>
      <c r="AG17" s="138">
        <v>129176.25</v>
      </c>
      <c r="AH17" s="138">
        <v>1000</v>
      </c>
      <c r="AI17" s="138">
        <v>4000</v>
      </c>
      <c r="AJ17" s="138">
        <v>5000</v>
      </c>
      <c r="AK17" s="138">
        <v>180000</v>
      </c>
      <c r="AL17" s="138">
        <v>309176.25</v>
      </c>
      <c r="AM17" s="62">
        <v>219176.25</v>
      </c>
      <c r="AN17" s="94">
        <v>0.41780780380122984</v>
      </c>
      <c r="AO17" s="63"/>
      <c r="AP17" s="62"/>
      <c r="AQ17" s="97">
        <v>20</v>
      </c>
      <c r="AR17" s="64"/>
      <c r="AS17" s="65"/>
      <c r="AT17" s="59"/>
      <c r="AU17" s="147">
        <v>2</v>
      </c>
      <c r="AV17" s="148">
        <v>309176.25</v>
      </c>
      <c r="AW17" s="148">
        <v>129176.25</v>
      </c>
      <c r="AX17" s="148">
        <v>309176.25</v>
      </c>
      <c r="AY17" s="148">
        <v>129176.25</v>
      </c>
      <c r="AZ17" s="148">
        <v>309176.25</v>
      </c>
      <c r="BA17" s="149">
        <v>129176.25</v>
      </c>
      <c r="BB17" s="150">
        <v>-10000</v>
      </c>
      <c r="BC17" s="150">
        <v>-10000</v>
      </c>
      <c r="BD17" s="150"/>
      <c r="BE17" s="150"/>
      <c r="BF17" s="150"/>
      <c r="BG17" s="150"/>
      <c r="BH17" s="150"/>
    </row>
    <row r="18" spans="2:60" s="60" customFormat="1" ht="12">
      <c r="B18" s="81">
        <v>21</v>
      </c>
      <c r="C18" s="82">
        <v>3</v>
      </c>
      <c r="D18" s="61" t="s">
        <v>96</v>
      </c>
      <c r="E18" s="135">
        <v>500</v>
      </c>
      <c r="F18" s="136">
        <v>4000</v>
      </c>
      <c r="G18" s="138">
        <v>4500</v>
      </c>
      <c r="H18" s="138">
        <v>186405.65624999997</v>
      </c>
      <c r="I18" s="138">
        <v>1000</v>
      </c>
      <c r="J18" s="138">
        <v>6000</v>
      </c>
      <c r="K18" s="138">
        <v>7000</v>
      </c>
      <c r="L18" s="138">
        <v>264000</v>
      </c>
      <c r="M18" s="138">
        <v>450405.65625</v>
      </c>
      <c r="N18" s="86">
        <v>0.5</v>
      </c>
      <c r="O18" s="62">
        <v>318405.65625</v>
      </c>
      <c r="P18" s="94">
        <v>0.4138617125770164</v>
      </c>
      <c r="Q18" s="61" t="s">
        <v>95</v>
      </c>
      <c r="R18" s="135">
        <v>500</v>
      </c>
      <c r="S18" s="136">
        <v>3000</v>
      </c>
      <c r="T18" s="138">
        <v>3500</v>
      </c>
      <c r="U18" s="138">
        <v>174405.65624999997</v>
      </c>
      <c r="V18" s="138">
        <v>1000</v>
      </c>
      <c r="W18" s="138">
        <v>4000</v>
      </c>
      <c r="X18" s="138">
        <v>5000</v>
      </c>
      <c r="Y18" s="138">
        <v>240000</v>
      </c>
      <c r="Z18" s="138">
        <v>414405.65625</v>
      </c>
      <c r="AA18" s="62">
        <v>294405.65625</v>
      </c>
      <c r="AB18" s="94">
        <v>0.42085732571368584</v>
      </c>
      <c r="AC18" s="61" t="s">
        <v>95</v>
      </c>
      <c r="AD18" s="135">
        <v>500</v>
      </c>
      <c r="AE18" s="136">
        <v>3000</v>
      </c>
      <c r="AF18" s="138">
        <v>3500</v>
      </c>
      <c r="AG18" s="138">
        <v>174405.65624999997</v>
      </c>
      <c r="AH18" s="138">
        <v>1000</v>
      </c>
      <c r="AI18" s="138">
        <v>4000</v>
      </c>
      <c r="AJ18" s="138">
        <v>5000</v>
      </c>
      <c r="AK18" s="138">
        <v>240000</v>
      </c>
      <c r="AL18" s="138">
        <v>414405.65625</v>
      </c>
      <c r="AM18" s="62">
        <v>294405.65625</v>
      </c>
      <c r="AN18" s="94">
        <v>0.42085732571368584</v>
      </c>
      <c r="AO18" s="63"/>
      <c r="AP18" s="62"/>
      <c r="AQ18" s="97">
        <v>21</v>
      </c>
      <c r="AR18" s="64"/>
      <c r="AS18" s="65"/>
      <c r="AT18" s="59"/>
      <c r="AU18" s="147">
        <v>3</v>
      </c>
      <c r="AV18" s="148">
        <v>450405.65625</v>
      </c>
      <c r="AW18" s="148">
        <v>186405.65624999997</v>
      </c>
      <c r="AX18" s="148">
        <v>414405.65625</v>
      </c>
      <c r="AY18" s="148">
        <v>174405.65624999997</v>
      </c>
      <c r="AZ18" s="148">
        <v>414405.65625</v>
      </c>
      <c r="BA18" s="149">
        <v>174405.65624999997</v>
      </c>
      <c r="BB18" s="150">
        <v>-10000</v>
      </c>
      <c r="BC18" s="150">
        <v>-10000</v>
      </c>
      <c r="BD18" s="150"/>
      <c r="BE18" s="150"/>
      <c r="BF18" s="150"/>
      <c r="BG18" s="150"/>
      <c r="BH18" s="150"/>
    </row>
    <row r="19" spans="2:60" s="60" customFormat="1" ht="12">
      <c r="B19" s="81">
        <v>22</v>
      </c>
      <c r="C19" s="82">
        <v>4</v>
      </c>
      <c r="D19" s="61" t="s">
        <v>96</v>
      </c>
      <c r="E19" s="135">
        <v>500</v>
      </c>
      <c r="F19" s="136">
        <v>4000</v>
      </c>
      <c r="G19" s="138">
        <v>4500</v>
      </c>
      <c r="H19" s="138">
        <v>245065.79765624995</v>
      </c>
      <c r="I19" s="138">
        <v>1000</v>
      </c>
      <c r="J19" s="138">
        <v>6000</v>
      </c>
      <c r="K19" s="138">
        <v>7000</v>
      </c>
      <c r="L19" s="138">
        <v>348000</v>
      </c>
      <c r="M19" s="138">
        <v>593065.79765625</v>
      </c>
      <c r="N19" s="86">
        <v>0.5</v>
      </c>
      <c r="O19" s="62">
        <v>419065.79765624995</v>
      </c>
      <c r="P19" s="94">
        <v>0.4132185646596566</v>
      </c>
      <c r="Q19" s="61" t="s">
        <v>96</v>
      </c>
      <c r="R19" s="135">
        <v>500</v>
      </c>
      <c r="S19" s="136">
        <v>4000</v>
      </c>
      <c r="T19" s="138">
        <v>4500</v>
      </c>
      <c r="U19" s="138">
        <v>232765.79765624995</v>
      </c>
      <c r="V19" s="138">
        <v>1000</v>
      </c>
      <c r="W19" s="138">
        <v>6000</v>
      </c>
      <c r="X19" s="138">
        <v>7000</v>
      </c>
      <c r="Y19" s="138">
        <v>324000</v>
      </c>
      <c r="Z19" s="138">
        <v>556765.79765625</v>
      </c>
      <c r="AA19" s="62">
        <v>394765.79765624995</v>
      </c>
      <c r="AB19" s="94">
        <v>0.4180677021399234</v>
      </c>
      <c r="AC19" s="61" t="s">
        <v>96</v>
      </c>
      <c r="AD19" s="135">
        <v>500</v>
      </c>
      <c r="AE19" s="136">
        <v>4000</v>
      </c>
      <c r="AF19" s="138">
        <v>4500</v>
      </c>
      <c r="AG19" s="138">
        <v>232765.79765624995</v>
      </c>
      <c r="AH19" s="138">
        <v>1000</v>
      </c>
      <c r="AI19" s="138">
        <v>6000</v>
      </c>
      <c r="AJ19" s="138">
        <v>7000</v>
      </c>
      <c r="AK19" s="138">
        <v>324000</v>
      </c>
      <c r="AL19" s="138">
        <v>556765.79765625</v>
      </c>
      <c r="AM19" s="62">
        <v>394765.79765624995</v>
      </c>
      <c r="AN19" s="94">
        <v>0.4180677021399234</v>
      </c>
      <c r="AO19" s="63"/>
      <c r="AP19" s="62"/>
      <c r="AQ19" s="97">
        <v>22</v>
      </c>
      <c r="AR19" s="64"/>
      <c r="AS19" s="65"/>
      <c r="AT19" s="59"/>
      <c r="AU19" s="147">
        <v>4</v>
      </c>
      <c r="AV19" s="148">
        <v>593065.79765625</v>
      </c>
      <c r="AW19" s="148">
        <v>245065.79765624995</v>
      </c>
      <c r="AX19" s="148">
        <v>556765.79765625</v>
      </c>
      <c r="AY19" s="148">
        <v>232765.79765624995</v>
      </c>
      <c r="AZ19" s="148">
        <v>556765.79765625</v>
      </c>
      <c r="BA19" s="149">
        <v>232765.79765624995</v>
      </c>
      <c r="BB19" s="150">
        <v>-10000</v>
      </c>
      <c r="BC19" s="150">
        <v>-10000</v>
      </c>
      <c r="BD19" s="150"/>
      <c r="BE19" s="150"/>
      <c r="BF19" s="150">
        <v>4</v>
      </c>
      <c r="BG19" s="150" t="e">
        <v>#REF!</v>
      </c>
      <c r="BH19" s="150"/>
    </row>
    <row r="20" spans="2:60" s="60" customFormat="1" ht="12">
      <c r="B20" s="81">
        <v>23</v>
      </c>
      <c r="C20" s="82">
        <v>5</v>
      </c>
      <c r="D20" s="61" t="s">
        <v>96</v>
      </c>
      <c r="E20" s="135">
        <v>500</v>
      </c>
      <c r="F20" s="136">
        <v>4000</v>
      </c>
      <c r="G20" s="138">
        <v>4500</v>
      </c>
      <c r="H20" s="138">
        <v>305192.44259765616</v>
      </c>
      <c r="I20" s="138">
        <v>1000</v>
      </c>
      <c r="J20" s="138">
        <v>6000</v>
      </c>
      <c r="K20" s="138">
        <v>7000</v>
      </c>
      <c r="L20" s="138">
        <v>432000</v>
      </c>
      <c r="M20" s="138">
        <v>737192.4425976562</v>
      </c>
      <c r="N20" s="86">
        <v>0.6</v>
      </c>
      <c r="O20" s="62">
        <v>564392.4425976562</v>
      </c>
      <c r="P20" s="94">
        <v>0.41399290736384237</v>
      </c>
      <c r="Q20" s="61" t="s">
        <v>96</v>
      </c>
      <c r="R20" s="135">
        <v>500</v>
      </c>
      <c r="S20" s="136">
        <v>4000</v>
      </c>
      <c r="T20" s="138">
        <v>4500</v>
      </c>
      <c r="U20" s="138">
        <v>292584.94259765616</v>
      </c>
      <c r="V20" s="138">
        <v>1000</v>
      </c>
      <c r="W20" s="138">
        <v>6000</v>
      </c>
      <c r="X20" s="138">
        <v>7000</v>
      </c>
      <c r="Y20" s="138">
        <v>408000</v>
      </c>
      <c r="Z20" s="138">
        <v>700584.9425976562</v>
      </c>
      <c r="AA20" s="62">
        <v>537384.9425976562</v>
      </c>
      <c r="AB20" s="94">
        <v>0.417629504729003</v>
      </c>
      <c r="AC20" s="61" t="s">
        <v>96</v>
      </c>
      <c r="AD20" s="135">
        <v>500</v>
      </c>
      <c r="AE20" s="136">
        <v>4000</v>
      </c>
      <c r="AF20" s="138">
        <v>4500</v>
      </c>
      <c r="AG20" s="138">
        <v>292584.94259765616</v>
      </c>
      <c r="AH20" s="138">
        <v>1000</v>
      </c>
      <c r="AI20" s="138">
        <v>6000</v>
      </c>
      <c r="AJ20" s="138">
        <v>7000</v>
      </c>
      <c r="AK20" s="138">
        <v>408000</v>
      </c>
      <c r="AL20" s="138">
        <v>700584.9425976562</v>
      </c>
      <c r="AM20" s="62">
        <v>537384.9425976562</v>
      </c>
      <c r="AN20" s="94">
        <v>0.417629504729003</v>
      </c>
      <c r="AO20" s="63"/>
      <c r="AP20" s="62"/>
      <c r="AQ20" s="97">
        <v>23</v>
      </c>
      <c r="AR20" s="64"/>
      <c r="AS20" s="65"/>
      <c r="AT20" s="59"/>
      <c r="AU20" s="147">
        <v>5</v>
      </c>
      <c r="AV20" s="148">
        <v>737192.4425976562</v>
      </c>
      <c r="AW20" s="148">
        <v>305192.44259765616</v>
      </c>
      <c r="AX20" s="148">
        <v>700584.9425976562</v>
      </c>
      <c r="AY20" s="148">
        <v>292584.94259765616</v>
      </c>
      <c r="AZ20" s="148">
        <v>700584.9425976562</v>
      </c>
      <c r="BA20" s="149">
        <v>292584.94259765616</v>
      </c>
      <c r="BB20" s="150">
        <v>-10000</v>
      </c>
      <c r="BC20" s="150">
        <v>-10000</v>
      </c>
      <c r="BD20" s="150"/>
      <c r="BE20" s="150"/>
      <c r="BF20" s="150">
        <v>5</v>
      </c>
      <c r="BG20" s="150" t="e">
        <v>#REF!</v>
      </c>
      <c r="BH20" s="150"/>
    </row>
    <row r="21" spans="2:60" s="60" customFormat="1" ht="12">
      <c r="B21" s="81">
        <v>24</v>
      </c>
      <c r="C21" s="82">
        <v>6</v>
      </c>
      <c r="D21" s="61" t="s">
        <v>96</v>
      </c>
      <c r="E21" s="135">
        <v>500</v>
      </c>
      <c r="F21" s="136">
        <v>4000</v>
      </c>
      <c r="G21" s="138">
        <v>4500</v>
      </c>
      <c r="H21" s="138">
        <v>366822.25366259756</v>
      </c>
      <c r="I21" s="138">
        <v>1000</v>
      </c>
      <c r="J21" s="138">
        <v>6000</v>
      </c>
      <c r="K21" s="138">
        <v>7000</v>
      </c>
      <c r="L21" s="138">
        <v>516000</v>
      </c>
      <c r="M21" s="138">
        <v>882822.2536625976</v>
      </c>
      <c r="N21" s="86">
        <v>0.6</v>
      </c>
      <c r="O21" s="62">
        <v>676422.2536625976</v>
      </c>
      <c r="P21" s="94">
        <v>0.415510882446323</v>
      </c>
      <c r="Q21" s="61" t="s">
        <v>96</v>
      </c>
      <c r="R21" s="135">
        <v>500</v>
      </c>
      <c r="S21" s="136">
        <v>4000</v>
      </c>
      <c r="T21" s="138">
        <v>4500</v>
      </c>
      <c r="U21" s="138">
        <v>353899.56616259756</v>
      </c>
      <c r="V21" s="138">
        <v>1000</v>
      </c>
      <c r="W21" s="138">
        <v>6000</v>
      </c>
      <c r="X21" s="138">
        <v>7000</v>
      </c>
      <c r="Y21" s="138">
        <v>492000</v>
      </c>
      <c r="Z21" s="138">
        <v>845899.5661625976</v>
      </c>
      <c r="AA21" s="62">
        <v>649099.5661625976</v>
      </c>
      <c r="AB21" s="94">
        <v>0.418370667534509</v>
      </c>
      <c r="AC21" s="61" t="s">
        <v>96</v>
      </c>
      <c r="AD21" s="135">
        <v>500</v>
      </c>
      <c r="AE21" s="136">
        <v>4000</v>
      </c>
      <c r="AF21" s="138">
        <v>4500</v>
      </c>
      <c r="AG21" s="138">
        <v>353899.56616259756</v>
      </c>
      <c r="AH21" s="138">
        <v>1000</v>
      </c>
      <c r="AI21" s="138">
        <v>6000</v>
      </c>
      <c r="AJ21" s="138">
        <v>7000</v>
      </c>
      <c r="AK21" s="138">
        <v>492000</v>
      </c>
      <c r="AL21" s="138">
        <v>845899.5661625976</v>
      </c>
      <c r="AM21" s="62">
        <v>649099.5661625976</v>
      </c>
      <c r="AN21" s="94">
        <v>0.418370667534509</v>
      </c>
      <c r="AO21" s="63"/>
      <c r="AP21" s="62"/>
      <c r="AQ21" s="97">
        <v>24</v>
      </c>
      <c r="AR21" s="64"/>
      <c r="AS21" s="65"/>
      <c r="AT21" s="59"/>
      <c r="AU21" s="147">
        <v>6</v>
      </c>
      <c r="AV21" s="148">
        <v>882822.2536625976</v>
      </c>
      <c r="AW21" s="148">
        <v>366822.25366259756</v>
      </c>
      <c r="AX21" s="148">
        <v>845899.5661625976</v>
      </c>
      <c r="AY21" s="148">
        <v>353899.56616259756</v>
      </c>
      <c r="AZ21" s="148">
        <v>845899.5661625976</v>
      </c>
      <c r="BA21" s="149">
        <v>353899.56616259756</v>
      </c>
      <c r="BB21" s="150">
        <v>-10000</v>
      </c>
      <c r="BC21" s="150">
        <v>-10000</v>
      </c>
      <c r="BD21" s="150"/>
      <c r="BE21" s="150"/>
      <c r="BF21" s="150">
        <v>6</v>
      </c>
      <c r="BG21" s="150" t="e">
        <v>#REF!</v>
      </c>
      <c r="BH21" s="150"/>
    </row>
    <row r="22" spans="2:60" s="60" customFormat="1" ht="12">
      <c r="B22" s="81">
        <v>25</v>
      </c>
      <c r="C22" s="82">
        <v>7</v>
      </c>
      <c r="D22" s="61" t="s">
        <v>96</v>
      </c>
      <c r="E22" s="135">
        <v>500</v>
      </c>
      <c r="F22" s="136">
        <v>4000</v>
      </c>
      <c r="G22" s="138">
        <v>4500</v>
      </c>
      <c r="H22" s="138">
        <v>429992.8100041625</v>
      </c>
      <c r="I22" s="138">
        <v>1000</v>
      </c>
      <c r="J22" s="138">
        <v>6000</v>
      </c>
      <c r="K22" s="138">
        <v>7000</v>
      </c>
      <c r="L22" s="138">
        <v>600000</v>
      </c>
      <c r="M22" s="138">
        <v>1029992.8100041625</v>
      </c>
      <c r="N22" s="86">
        <v>0.6</v>
      </c>
      <c r="O22" s="62">
        <v>789992.8100041625</v>
      </c>
      <c r="P22" s="94">
        <v>0.4174716617705562</v>
      </c>
      <c r="Q22" s="61" t="s">
        <v>96</v>
      </c>
      <c r="R22" s="135">
        <v>500</v>
      </c>
      <c r="S22" s="136">
        <v>4000</v>
      </c>
      <c r="T22" s="138">
        <v>4500</v>
      </c>
      <c r="U22" s="138">
        <v>416747.0553166625</v>
      </c>
      <c r="V22" s="138">
        <v>1000</v>
      </c>
      <c r="W22" s="138">
        <v>6000</v>
      </c>
      <c r="X22" s="138">
        <v>7000</v>
      </c>
      <c r="Y22" s="138">
        <v>576000</v>
      </c>
      <c r="Z22" s="138">
        <v>992747.0553166624</v>
      </c>
      <c r="AA22" s="62">
        <v>762347.0553166624</v>
      </c>
      <c r="AB22" s="94">
        <v>0.4197917818892247</v>
      </c>
      <c r="AC22" s="61" t="s">
        <v>96</v>
      </c>
      <c r="AD22" s="135">
        <v>500</v>
      </c>
      <c r="AE22" s="136">
        <v>4000</v>
      </c>
      <c r="AF22" s="138">
        <v>4500</v>
      </c>
      <c r="AG22" s="138">
        <v>416747.0553166625</v>
      </c>
      <c r="AH22" s="138">
        <v>1000</v>
      </c>
      <c r="AI22" s="138">
        <v>6000</v>
      </c>
      <c r="AJ22" s="138">
        <v>7000</v>
      </c>
      <c r="AK22" s="138">
        <v>576000</v>
      </c>
      <c r="AL22" s="138">
        <v>992747.0553166624</v>
      </c>
      <c r="AM22" s="62">
        <v>762347.0553166624</v>
      </c>
      <c r="AN22" s="94">
        <v>0.4197917818892247</v>
      </c>
      <c r="AO22" s="63"/>
      <c r="AP22" s="62"/>
      <c r="AQ22" s="97">
        <v>25</v>
      </c>
      <c r="AR22" s="64"/>
      <c r="AS22" s="65"/>
      <c r="AT22" s="59"/>
      <c r="AU22" s="147">
        <v>7</v>
      </c>
      <c r="AV22" s="148">
        <v>1029992.8100041625</v>
      </c>
      <c r="AW22" s="148">
        <v>429992.8100041625</v>
      </c>
      <c r="AX22" s="148">
        <v>992747.0553166624</v>
      </c>
      <c r="AY22" s="148">
        <v>416747.0553166625</v>
      </c>
      <c r="AZ22" s="148">
        <v>992747.0553166624</v>
      </c>
      <c r="BA22" s="149">
        <v>416747.0553166625</v>
      </c>
      <c r="BB22" s="150">
        <v>-10000</v>
      </c>
      <c r="BC22" s="150">
        <v>-10000</v>
      </c>
      <c r="BD22" s="150"/>
      <c r="BE22" s="150"/>
      <c r="BF22" s="150">
        <v>7</v>
      </c>
      <c r="BG22" s="150" t="e">
        <v>#REF!</v>
      </c>
      <c r="BH22" s="150"/>
    </row>
    <row r="23" spans="2:60" s="60" customFormat="1" ht="12">
      <c r="B23" s="81">
        <v>26</v>
      </c>
      <c r="C23" s="82">
        <v>8</v>
      </c>
      <c r="D23" s="61" t="s">
        <v>96</v>
      </c>
      <c r="E23" s="135">
        <v>500</v>
      </c>
      <c r="F23" s="136">
        <v>4000</v>
      </c>
      <c r="G23" s="138">
        <v>4500</v>
      </c>
      <c r="H23" s="138">
        <v>494742.6302542665</v>
      </c>
      <c r="I23" s="138">
        <v>1000</v>
      </c>
      <c r="J23" s="138">
        <v>6000</v>
      </c>
      <c r="K23" s="138">
        <v>7000</v>
      </c>
      <c r="L23" s="138">
        <v>684000</v>
      </c>
      <c r="M23" s="138">
        <v>1178742.6302542666</v>
      </c>
      <c r="N23" s="86">
        <v>0.6</v>
      </c>
      <c r="O23" s="62">
        <v>905142.6302542666</v>
      </c>
      <c r="P23" s="94">
        <v>0.41972065619408844</v>
      </c>
      <c r="Q23" s="61" t="s">
        <v>96</v>
      </c>
      <c r="R23" s="135">
        <v>500</v>
      </c>
      <c r="S23" s="136">
        <v>4000</v>
      </c>
      <c r="T23" s="138">
        <v>4500</v>
      </c>
      <c r="U23" s="138">
        <v>481165.731699579</v>
      </c>
      <c r="V23" s="138">
        <v>1000</v>
      </c>
      <c r="W23" s="138">
        <v>6000</v>
      </c>
      <c r="X23" s="138">
        <v>7000</v>
      </c>
      <c r="Y23" s="138">
        <v>660000</v>
      </c>
      <c r="Z23" s="138">
        <v>1141165.731699579</v>
      </c>
      <c r="AA23" s="62">
        <v>877165.7316995789</v>
      </c>
      <c r="AB23" s="94">
        <v>0.42164404199463795</v>
      </c>
      <c r="AC23" s="61" t="s">
        <v>96</v>
      </c>
      <c r="AD23" s="135">
        <v>500</v>
      </c>
      <c r="AE23" s="136">
        <v>4000</v>
      </c>
      <c r="AF23" s="138">
        <v>4500</v>
      </c>
      <c r="AG23" s="138">
        <v>481165.731699579</v>
      </c>
      <c r="AH23" s="138">
        <v>1000</v>
      </c>
      <c r="AI23" s="138">
        <v>6000</v>
      </c>
      <c r="AJ23" s="138">
        <v>7000</v>
      </c>
      <c r="AK23" s="138">
        <v>660000</v>
      </c>
      <c r="AL23" s="138">
        <v>1141165.731699579</v>
      </c>
      <c r="AM23" s="62">
        <v>877165.7316995789</v>
      </c>
      <c r="AN23" s="94">
        <v>0.42164404199463795</v>
      </c>
      <c r="AO23" s="63"/>
      <c r="AP23" s="62"/>
      <c r="AQ23" s="97">
        <v>26</v>
      </c>
      <c r="AR23" s="64"/>
      <c r="AS23" s="65"/>
      <c r="AT23" s="59"/>
      <c r="AU23" s="147">
        <v>8</v>
      </c>
      <c r="AV23" s="148">
        <v>1178742.6302542666</v>
      </c>
      <c r="AW23" s="148">
        <v>494742.6302542665</v>
      </c>
      <c r="AX23" s="148">
        <v>1141165.731699579</v>
      </c>
      <c r="AY23" s="148">
        <v>481165.731699579</v>
      </c>
      <c r="AZ23" s="148">
        <v>1141165.731699579</v>
      </c>
      <c r="BA23" s="149">
        <v>481165.731699579</v>
      </c>
      <c r="BB23" s="150">
        <v>-10000</v>
      </c>
      <c r="BC23" s="150">
        <v>-10000</v>
      </c>
      <c r="BD23" s="150"/>
      <c r="BE23" s="150"/>
      <c r="BF23" s="150">
        <v>8</v>
      </c>
      <c r="BG23" s="150" t="e">
        <v>#REF!</v>
      </c>
      <c r="BH23" s="150"/>
    </row>
    <row r="24" spans="2:60" s="60" customFormat="1" ht="12">
      <c r="B24" s="81">
        <v>27</v>
      </c>
      <c r="C24" s="82">
        <v>9</v>
      </c>
      <c r="D24" s="61" t="s">
        <v>97</v>
      </c>
      <c r="E24" s="135">
        <v>500</v>
      </c>
      <c r="F24" s="136">
        <v>6000</v>
      </c>
      <c r="G24" s="138">
        <v>6500</v>
      </c>
      <c r="H24" s="138">
        <v>585111.1960106231</v>
      </c>
      <c r="I24" s="138">
        <v>1000</v>
      </c>
      <c r="J24" s="138">
        <v>10000</v>
      </c>
      <c r="K24" s="138">
        <v>11000</v>
      </c>
      <c r="L24" s="138">
        <v>816000</v>
      </c>
      <c r="M24" s="138">
        <v>1401111.1960106231</v>
      </c>
      <c r="N24" s="86">
        <v>0.6</v>
      </c>
      <c r="O24" s="62">
        <v>1074711.1960106231</v>
      </c>
      <c r="P24" s="94">
        <v>0.41760511062691336</v>
      </c>
      <c r="Q24" s="61" t="s">
        <v>96</v>
      </c>
      <c r="R24" s="135">
        <v>500</v>
      </c>
      <c r="S24" s="136">
        <v>4000</v>
      </c>
      <c r="T24" s="138">
        <v>4500</v>
      </c>
      <c r="U24" s="138">
        <v>547194.8749920684</v>
      </c>
      <c r="V24" s="138">
        <v>1000</v>
      </c>
      <c r="W24" s="138">
        <v>6000</v>
      </c>
      <c r="X24" s="138">
        <v>7000</v>
      </c>
      <c r="Y24" s="138">
        <v>744000</v>
      </c>
      <c r="Z24" s="138">
        <v>1291194.8749920684</v>
      </c>
      <c r="AA24" s="62">
        <v>993594.8749920684</v>
      </c>
      <c r="AB24" s="94">
        <v>0.4237895344770709</v>
      </c>
      <c r="AC24" s="61" t="s">
        <v>96</v>
      </c>
      <c r="AD24" s="135">
        <v>500</v>
      </c>
      <c r="AE24" s="136">
        <v>4000</v>
      </c>
      <c r="AF24" s="138">
        <v>4500</v>
      </c>
      <c r="AG24" s="138">
        <v>547194.8749920684</v>
      </c>
      <c r="AH24" s="138">
        <v>1000</v>
      </c>
      <c r="AI24" s="138">
        <v>6000</v>
      </c>
      <c r="AJ24" s="138">
        <v>7000</v>
      </c>
      <c r="AK24" s="138">
        <v>744000</v>
      </c>
      <c r="AL24" s="138">
        <v>1291194.8749920684</v>
      </c>
      <c r="AM24" s="62">
        <v>993594.8749920684</v>
      </c>
      <c r="AN24" s="94">
        <v>0.4237895344770709</v>
      </c>
      <c r="AO24" s="63"/>
      <c r="AP24" s="62"/>
      <c r="AQ24" s="97">
        <v>27</v>
      </c>
      <c r="AR24" s="64"/>
      <c r="AS24" s="65"/>
      <c r="AT24" s="59"/>
      <c r="AU24" s="147">
        <v>9</v>
      </c>
      <c r="AV24" s="148">
        <v>1401111.1960106231</v>
      </c>
      <c r="AW24" s="148">
        <v>585111.1960106231</v>
      </c>
      <c r="AX24" s="148">
        <v>1291194.8749920684</v>
      </c>
      <c r="AY24" s="148">
        <v>547194.8749920684</v>
      </c>
      <c r="AZ24" s="148">
        <v>1291194.8749920684</v>
      </c>
      <c r="BA24" s="149">
        <v>547194.8749920684</v>
      </c>
      <c r="BB24" s="150">
        <v>-10000</v>
      </c>
      <c r="BC24" s="150">
        <v>-10000</v>
      </c>
      <c r="BD24" s="150"/>
      <c r="BE24" s="150"/>
      <c r="BF24" s="150">
        <v>9</v>
      </c>
      <c r="BG24" s="150" t="e">
        <v>#REF!</v>
      </c>
      <c r="BH24" s="150"/>
    </row>
    <row r="25" spans="2:60" s="60" customFormat="1" ht="12">
      <c r="B25" s="81">
        <v>28</v>
      </c>
      <c r="C25" s="82">
        <v>10</v>
      </c>
      <c r="D25" s="61" t="s">
        <v>97</v>
      </c>
      <c r="E25" s="135">
        <v>500</v>
      </c>
      <c r="F25" s="136">
        <v>6000</v>
      </c>
      <c r="G25" s="138">
        <v>6500</v>
      </c>
      <c r="H25" s="138">
        <v>677738.9759108886</v>
      </c>
      <c r="I25" s="138">
        <v>1000</v>
      </c>
      <c r="J25" s="138">
        <v>10000</v>
      </c>
      <c r="K25" s="138">
        <v>11000</v>
      </c>
      <c r="L25" s="138">
        <v>948000</v>
      </c>
      <c r="M25" s="138">
        <v>1625738.9759108885</v>
      </c>
      <c r="N25" s="86">
        <v>0.7</v>
      </c>
      <c r="O25" s="62">
        <v>1341338.9759108885</v>
      </c>
      <c r="P25" s="94">
        <v>0.4168805607500164</v>
      </c>
      <c r="Q25" s="61" t="s">
        <v>96</v>
      </c>
      <c r="R25" s="135">
        <v>500</v>
      </c>
      <c r="S25" s="136">
        <v>4000</v>
      </c>
      <c r="T25" s="138">
        <v>4500</v>
      </c>
      <c r="U25" s="138">
        <v>614874.7468668701</v>
      </c>
      <c r="V25" s="138">
        <v>1000</v>
      </c>
      <c r="W25" s="138">
        <v>6000</v>
      </c>
      <c r="X25" s="138">
        <v>7000</v>
      </c>
      <c r="Y25" s="138">
        <v>828000</v>
      </c>
      <c r="Z25" s="138">
        <v>1442874.7468668702</v>
      </c>
      <c r="AA25" s="62">
        <v>1194474.7468668702</v>
      </c>
      <c r="AB25" s="94">
        <v>0.42614561534328577</v>
      </c>
      <c r="AC25" s="61" t="s">
        <v>96</v>
      </c>
      <c r="AD25" s="135">
        <v>500</v>
      </c>
      <c r="AE25" s="136">
        <v>4000</v>
      </c>
      <c r="AF25" s="138">
        <v>4500</v>
      </c>
      <c r="AG25" s="138">
        <v>614874.7468668701</v>
      </c>
      <c r="AH25" s="138">
        <v>1000</v>
      </c>
      <c r="AI25" s="138">
        <v>6000</v>
      </c>
      <c r="AJ25" s="138">
        <v>7000</v>
      </c>
      <c r="AK25" s="138">
        <v>828000</v>
      </c>
      <c r="AL25" s="138">
        <v>1442874.7468668702</v>
      </c>
      <c r="AM25" s="62">
        <v>1194474.7468668702</v>
      </c>
      <c r="AN25" s="94">
        <v>0.42614561534328577</v>
      </c>
      <c r="AO25" s="63">
        <v>1161000</v>
      </c>
      <c r="AP25" s="62">
        <v>1415000</v>
      </c>
      <c r="AQ25" s="97">
        <v>28</v>
      </c>
      <c r="AR25" s="64"/>
      <c r="AS25" s="65"/>
      <c r="AT25" s="59"/>
      <c r="AU25" s="147">
        <v>10</v>
      </c>
      <c r="AV25" s="148">
        <v>1625738.9759108885</v>
      </c>
      <c r="AW25" s="148">
        <v>677738.9759108886</v>
      </c>
      <c r="AX25" s="148">
        <v>1442874.7468668702</v>
      </c>
      <c r="AY25" s="148">
        <v>614874.7468668701</v>
      </c>
      <c r="AZ25" s="148">
        <v>1442874.7468668702</v>
      </c>
      <c r="BA25" s="149">
        <v>614874.7468668701</v>
      </c>
      <c r="BB25" s="150">
        <v>-10000</v>
      </c>
      <c r="BC25" s="150">
        <v>-10000</v>
      </c>
      <c r="BD25" s="150"/>
      <c r="BE25" s="150"/>
      <c r="BF25" s="150">
        <v>10</v>
      </c>
      <c r="BG25" s="150" t="e">
        <v>#REF!</v>
      </c>
      <c r="BH25" s="150"/>
    </row>
    <row r="26" spans="2:60" s="60" customFormat="1" ht="12">
      <c r="B26" s="81">
        <v>29</v>
      </c>
      <c r="C26" s="82">
        <v>11</v>
      </c>
      <c r="D26" s="61" t="s">
        <v>97</v>
      </c>
      <c r="E26" s="135">
        <v>1500</v>
      </c>
      <c r="F26" s="136">
        <v>6000</v>
      </c>
      <c r="G26" s="138">
        <v>7500</v>
      </c>
      <c r="H26" s="138">
        <v>784682.4503086607</v>
      </c>
      <c r="I26" s="138">
        <v>2000</v>
      </c>
      <c r="J26" s="138">
        <v>10000</v>
      </c>
      <c r="K26" s="138">
        <v>12000</v>
      </c>
      <c r="L26" s="138">
        <v>1092000</v>
      </c>
      <c r="M26" s="138">
        <v>1876682.4503086607</v>
      </c>
      <c r="N26" s="86">
        <v>0.7</v>
      </c>
      <c r="O26" s="62">
        <v>1549082.4503086607</v>
      </c>
      <c r="P26" s="94">
        <v>0.4181221229940115</v>
      </c>
      <c r="Q26" s="61" t="s">
        <v>96</v>
      </c>
      <c r="R26" s="135">
        <v>1500</v>
      </c>
      <c r="S26" s="136">
        <v>4000</v>
      </c>
      <c r="T26" s="138">
        <v>5500</v>
      </c>
      <c r="U26" s="138">
        <v>696246.6155385418</v>
      </c>
      <c r="V26" s="138">
        <v>2000</v>
      </c>
      <c r="W26" s="138">
        <v>6000</v>
      </c>
      <c r="X26" s="138">
        <v>8000</v>
      </c>
      <c r="Y26" s="138">
        <v>924000</v>
      </c>
      <c r="Z26" s="138">
        <v>1620246.6155385417</v>
      </c>
      <c r="AA26" s="62">
        <v>1343046.6155385417</v>
      </c>
      <c r="AB26" s="94">
        <v>0.42971644492966377</v>
      </c>
      <c r="AC26" s="61" t="s">
        <v>96</v>
      </c>
      <c r="AD26" s="135">
        <v>1500</v>
      </c>
      <c r="AE26" s="136">
        <v>4000</v>
      </c>
      <c r="AF26" s="138">
        <v>5500</v>
      </c>
      <c r="AG26" s="138">
        <v>696246.6155385418</v>
      </c>
      <c r="AH26" s="138">
        <v>2000</v>
      </c>
      <c r="AI26" s="138">
        <v>6000</v>
      </c>
      <c r="AJ26" s="138">
        <v>8000</v>
      </c>
      <c r="AK26" s="138">
        <v>924000</v>
      </c>
      <c r="AL26" s="138">
        <v>1620246.6155385417</v>
      </c>
      <c r="AM26" s="62">
        <v>1343046.6155385417</v>
      </c>
      <c r="AN26" s="94">
        <v>0.42971644492966377</v>
      </c>
      <c r="AO26" s="63">
        <v>1403500</v>
      </c>
      <c r="AP26" s="62">
        <v>1714800</v>
      </c>
      <c r="AQ26" s="97">
        <v>29</v>
      </c>
      <c r="AR26" s="64"/>
      <c r="AS26" s="65"/>
      <c r="AT26" s="59"/>
      <c r="AU26" s="147">
        <v>11</v>
      </c>
      <c r="AV26" s="148">
        <v>1876682.4503086607</v>
      </c>
      <c r="AW26" s="148">
        <v>784682.4503086607</v>
      </c>
      <c r="AX26" s="148">
        <v>1620246.6155385417</v>
      </c>
      <c r="AY26" s="148">
        <v>696246.6155385418</v>
      </c>
      <c r="AZ26" s="148">
        <v>1620246.6155385417</v>
      </c>
      <c r="BA26" s="149">
        <v>696246.6155385418</v>
      </c>
      <c r="BB26" s="150">
        <v>-10000</v>
      </c>
      <c r="BC26" s="150">
        <v>-10000</v>
      </c>
      <c r="BD26" s="150"/>
      <c r="BE26" s="150"/>
      <c r="BF26" s="150">
        <v>11</v>
      </c>
      <c r="BG26" s="150" t="e">
        <v>#REF!</v>
      </c>
      <c r="BH26" s="150"/>
    </row>
    <row r="27" spans="2:60" s="60" customFormat="1" ht="12">
      <c r="B27" s="81">
        <v>30</v>
      </c>
      <c r="C27" s="82">
        <v>12</v>
      </c>
      <c r="D27" s="61" t="s">
        <v>97</v>
      </c>
      <c r="E27" s="135">
        <v>1500</v>
      </c>
      <c r="F27" s="136">
        <v>6000</v>
      </c>
      <c r="G27" s="138">
        <v>7500</v>
      </c>
      <c r="H27" s="138">
        <v>894299.5115663772</v>
      </c>
      <c r="I27" s="138">
        <v>2000</v>
      </c>
      <c r="J27" s="138">
        <v>10000</v>
      </c>
      <c r="K27" s="138">
        <v>12000</v>
      </c>
      <c r="L27" s="138">
        <v>1236000</v>
      </c>
      <c r="M27" s="138">
        <v>2130299.5115663772</v>
      </c>
      <c r="N27" s="86">
        <v>0.7</v>
      </c>
      <c r="O27" s="62">
        <v>1759499.5115663772</v>
      </c>
      <c r="P27" s="94">
        <v>0.41979989513719235</v>
      </c>
      <c r="Q27" s="61" t="s">
        <v>96</v>
      </c>
      <c r="R27" s="135">
        <v>1500</v>
      </c>
      <c r="S27" s="136">
        <v>4000</v>
      </c>
      <c r="T27" s="138">
        <v>5500</v>
      </c>
      <c r="U27" s="138">
        <v>779652.7809270053</v>
      </c>
      <c r="V27" s="138">
        <v>2000</v>
      </c>
      <c r="W27" s="138">
        <v>6000</v>
      </c>
      <c r="X27" s="138">
        <v>8000</v>
      </c>
      <c r="Y27" s="138">
        <v>1020000</v>
      </c>
      <c r="Z27" s="138">
        <v>1799652.7809270052</v>
      </c>
      <c r="AA27" s="62">
        <v>1493652.7809270052</v>
      </c>
      <c r="AB27" s="94">
        <v>0.43322400253531373</v>
      </c>
      <c r="AC27" s="61" t="s">
        <v>96</v>
      </c>
      <c r="AD27" s="135">
        <v>1500</v>
      </c>
      <c r="AE27" s="136">
        <v>4000</v>
      </c>
      <c r="AF27" s="138">
        <v>5500</v>
      </c>
      <c r="AG27" s="138">
        <v>779652.7809270053</v>
      </c>
      <c r="AH27" s="138">
        <v>2000</v>
      </c>
      <c r="AI27" s="138">
        <v>6000</v>
      </c>
      <c r="AJ27" s="138">
        <v>8000</v>
      </c>
      <c r="AK27" s="138">
        <v>1020000</v>
      </c>
      <c r="AL27" s="138">
        <v>1799652.7809270052</v>
      </c>
      <c r="AM27" s="62">
        <v>1493652.7809270052</v>
      </c>
      <c r="AN27" s="94">
        <v>0.43322400253531373</v>
      </c>
      <c r="AO27" s="63">
        <v>1646000</v>
      </c>
      <c r="AP27" s="62">
        <v>2014600</v>
      </c>
      <c r="AQ27" s="97">
        <v>30</v>
      </c>
      <c r="AR27" s="64"/>
      <c r="AS27" s="65"/>
      <c r="AT27" s="59"/>
      <c r="AU27" s="147">
        <v>12</v>
      </c>
      <c r="AV27" s="148">
        <v>2130299.5115663772</v>
      </c>
      <c r="AW27" s="148">
        <v>894299.5115663772</v>
      </c>
      <c r="AX27" s="148">
        <v>1799652.7809270052</v>
      </c>
      <c r="AY27" s="148">
        <v>779652.7809270053</v>
      </c>
      <c r="AZ27" s="148">
        <v>1799652.7809270052</v>
      </c>
      <c r="BA27" s="149">
        <v>779652.7809270053</v>
      </c>
      <c r="BB27" s="150">
        <v>-10000</v>
      </c>
      <c r="BC27" s="150">
        <v>-10000</v>
      </c>
      <c r="BD27" s="150"/>
      <c r="BE27" s="150"/>
      <c r="BF27" s="150">
        <v>12</v>
      </c>
      <c r="BG27" s="150" t="e">
        <v>#REF!</v>
      </c>
      <c r="BH27" s="150"/>
    </row>
    <row r="28" spans="2:60" s="60" customFormat="1" ht="12">
      <c r="B28" s="81">
        <v>31</v>
      </c>
      <c r="C28" s="82">
        <v>13</v>
      </c>
      <c r="D28" s="61" t="s">
        <v>97</v>
      </c>
      <c r="E28" s="135">
        <v>1500</v>
      </c>
      <c r="F28" s="136">
        <v>6000</v>
      </c>
      <c r="G28" s="138">
        <v>7500</v>
      </c>
      <c r="H28" s="138">
        <v>1006656.9993555367</v>
      </c>
      <c r="I28" s="138">
        <v>2000</v>
      </c>
      <c r="J28" s="138">
        <v>10000</v>
      </c>
      <c r="K28" s="138">
        <v>12000</v>
      </c>
      <c r="L28" s="138">
        <v>1380000</v>
      </c>
      <c r="M28" s="138">
        <v>2386656.999355537</v>
      </c>
      <c r="N28" s="86">
        <v>0.7</v>
      </c>
      <c r="O28" s="62">
        <v>1972656.9993555364</v>
      </c>
      <c r="P28" s="94">
        <v>0.42178536741029893</v>
      </c>
      <c r="Q28" s="61" t="s">
        <v>96</v>
      </c>
      <c r="R28" s="135">
        <v>1500</v>
      </c>
      <c r="S28" s="136">
        <v>4000</v>
      </c>
      <c r="T28" s="138">
        <v>5500</v>
      </c>
      <c r="U28" s="138">
        <v>865144.1004501804</v>
      </c>
      <c r="V28" s="138">
        <v>2000</v>
      </c>
      <c r="W28" s="138">
        <v>6000</v>
      </c>
      <c r="X28" s="138">
        <v>8000</v>
      </c>
      <c r="Y28" s="138">
        <v>1116000</v>
      </c>
      <c r="Z28" s="138">
        <v>1981144.1004501805</v>
      </c>
      <c r="AA28" s="62">
        <v>1646344.1004501805</v>
      </c>
      <c r="AB28" s="94">
        <v>0.4366891334424343</v>
      </c>
      <c r="AC28" s="61" t="s">
        <v>96</v>
      </c>
      <c r="AD28" s="135">
        <v>1500</v>
      </c>
      <c r="AE28" s="136">
        <v>4000</v>
      </c>
      <c r="AF28" s="138">
        <v>5500</v>
      </c>
      <c r="AG28" s="138">
        <v>865144.1004501804</v>
      </c>
      <c r="AH28" s="138">
        <v>2000</v>
      </c>
      <c r="AI28" s="138">
        <v>6000</v>
      </c>
      <c r="AJ28" s="138">
        <v>8000</v>
      </c>
      <c r="AK28" s="138">
        <v>1116000</v>
      </c>
      <c r="AL28" s="138">
        <v>1981144.1004501805</v>
      </c>
      <c r="AM28" s="62">
        <v>1646344.1004501805</v>
      </c>
      <c r="AN28" s="94">
        <v>0.4366891334424343</v>
      </c>
      <c r="AO28" s="63">
        <v>1888500</v>
      </c>
      <c r="AP28" s="62">
        <v>2314400</v>
      </c>
      <c r="AQ28" s="97">
        <v>31</v>
      </c>
      <c r="AR28" s="64"/>
      <c r="AS28" s="65"/>
      <c r="AT28" s="59"/>
      <c r="AU28" s="147">
        <v>13</v>
      </c>
      <c r="AV28" s="148">
        <v>2386656.999355537</v>
      </c>
      <c r="AW28" s="148">
        <v>1006656.9993555367</v>
      </c>
      <c r="AX28" s="148">
        <v>1981144.1004501805</v>
      </c>
      <c r="AY28" s="148">
        <v>865144.1004501804</v>
      </c>
      <c r="AZ28" s="148">
        <v>1981144.1004501805</v>
      </c>
      <c r="BA28" s="149">
        <v>865144.1004501804</v>
      </c>
      <c r="BB28" s="150">
        <v>-10000</v>
      </c>
      <c r="BC28" s="150">
        <v>-10000</v>
      </c>
      <c r="BD28" s="150"/>
      <c r="BE28" s="150"/>
      <c r="BF28" s="150">
        <v>13</v>
      </c>
      <c r="BG28" s="150" t="e">
        <v>#REF!</v>
      </c>
      <c r="BH28" s="150"/>
    </row>
    <row r="29" spans="2:60" s="60" customFormat="1" ht="12">
      <c r="B29" s="81">
        <v>32</v>
      </c>
      <c r="C29" s="82">
        <v>14</v>
      </c>
      <c r="D29" s="61" t="s">
        <v>45</v>
      </c>
      <c r="E29" s="135">
        <v>1500</v>
      </c>
      <c r="F29" s="136">
        <v>9000</v>
      </c>
      <c r="G29" s="138">
        <v>10500</v>
      </c>
      <c r="H29" s="138">
        <v>1157823.4243394248</v>
      </c>
      <c r="I29" s="138">
        <v>2000</v>
      </c>
      <c r="J29" s="138">
        <v>14000</v>
      </c>
      <c r="K29" s="138">
        <v>16000</v>
      </c>
      <c r="L29" s="138">
        <v>1572000</v>
      </c>
      <c r="M29" s="138">
        <v>2729823.424339425</v>
      </c>
      <c r="N29" s="86">
        <v>0.7</v>
      </c>
      <c r="O29" s="62">
        <v>2258223.424339425</v>
      </c>
      <c r="P29" s="94">
        <v>0.4241385776149973</v>
      </c>
      <c r="Q29" s="61" t="s">
        <v>97</v>
      </c>
      <c r="R29" s="135">
        <v>1500</v>
      </c>
      <c r="S29" s="136">
        <v>6000</v>
      </c>
      <c r="T29" s="138">
        <v>7500</v>
      </c>
      <c r="U29" s="138">
        <v>976772.7029614348</v>
      </c>
      <c r="V29" s="138">
        <v>2000</v>
      </c>
      <c r="W29" s="138">
        <v>10000</v>
      </c>
      <c r="X29" s="138">
        <v>12000</v>
      </c>
      <c r="Y29" s="138">
        <v>1260000</v>
      </c>
      <c r="Z29" s="138">
        <v>2236772.7029614346</v>
      </c>
      <c r="AA29" s="62">
        <v>1858772.7029614348</v>
      </c>
      <c r="AB29" s="94">
        <v>0.4366884045340015</v>
      </c>
      <c r="AC29" s="61" t="s">
        <v>97</v>
      </c>
      <c r="AD29" s="135">
        <v>1500</v>
      </c>
      <c r="AE29" s="136">
        <v>6000</v>
      </c>
      <c r="AF29" s="138">
        <v>7500</v>
      </c>
      <c r="AG29" s="138">
        <v>976772.7029614348</v>
      </c>
      <c r="AH29" s="138">
        <v>2000</v>
      </c>
      <c r="AI29" s="138">
        <v>10000</v>
      </c>
      <c r="AJ29" s="138">
        <v>12000</v>
      </c>
      <c r="AK29" s="138">
        <v>1260000</v>
      </c>
      <c r="AL29" s="138">
        <v>2236772.7029614346</v>
      </c>
      <c r="AM29" s="62">
        <v>1858772.7029614348</v>
      </c>
      <c r="AN29" s="94">
        <v>0.4366884045340015</v>
      </c>
      <c r="AO29" s="63">
        <v>2131000</v>
      </c>
      <c r="AP29" s="62">
        <v>2614200</v>
      </c>
      <c r="AQ29" s="97">
        <v>32</v>
      </c>
      <c r="AR29" s="64">
        <v>1540000</v>
      </c>
      <c r="AS29" s="65">
        <v>1781000</v>
      </c>
      <c r="AT29" s="59"/>
      <c r="AU29" s="147">
        <v>14</v>
      </c>
      <c r="AV29" s="148">
        <v>2729823.424339425</v>
      </c>
      <c r="AW29" s="148">
        <v>1157823.4243394248</v>
      </c>
      <c r="AX29" s="148">
        <v>2236772.7029614346</v>
      </c>
      <c r="AY29" s="148">
        <v>976772.7029614348</v>
      </c>
      <c r="AZ29" s="148">
        <v>2236772.7029614346</v>
      </c>
      <c r="BA29" s="149">
        <v>976772.7029614348</v>
      </c>
      <c r="BB29" s="150">
        <v>1540000</v>
      </c>
      <c r="BC29" s="150">
        <v>1781000</v>
      </c>
      <c r="BD29" s="150"/>
      <c r="BE29" s="150"/>
      <c r="BF29" s="150">
        <v>14</v>
      </c>
      <c r="BG29" s="150" t="e">
        <v>#REF!</v>
      </c>
      <c r="BH29" s="150"/>
    </row>
    <row r="30" spans="2:60" s="60" customFormat="1" ht="12">
      <c r="B30" s="81">
        <v>33</v>
      </c>
      <c r="C30" s="82">
        <v>15</v>
      </c>
      <c r="D30" s="61" t="s">
        <v>45</v>
      </c>
      <c r="E30" s="135">
        <v>1500</v>
      </c>
      <c r="F30" s="136">
        <v>9000</v>
      </c>
      <c r="G30" s="138">
        <v>10500</v>
      </c>
      <c r="H30" s="138">
        <v>1312769.0099479104</v>
      </c>
      <c r="I30" s="138">
        <v>2000</v>
      </c>
      <c r="J30" s="138">
        <v>14000</v>
      </c>
      <c r="K30" s="138">
        <v>16000</v>
      </c>
      <c r="L30" s="138">
        <v>1764000</v>
      </c>
      <c r="M30" s="138">
        <v>3076769.0099479104</v>
      </c>
      <c r="N30" s="86">
        <v>0.8</v>
      </c>
      <c r="O30" s="62">
        <v>2723969.0099479104</v>
      </c>
      <c r="P30" s="94">
        <v>0.4266712924185802</v>
      </c>
      <c r="Q30" s="61" t="s">
        <v>97</v>
      </c>
      <c r="R30" s="135">
        <v>1500</v>
      </c>
      <c r="S30" s="136">
        <v>6000</v>
      </c>
      <c r="T30" s="138">
        <v>7500</v>
      </c>
      <c r="U30" s="138">
        <v>1091192.0205354707</v>
      </c>
      <c r="V30" s="138">
        <v>2000</v>
      </c>
      <c r="W30" s="138">
        <v>10000</v>
      </c>
      <c r="X30" s="138">
        <v>12000</v>
      </c>
      <c r="Y30" s="138">
        <v>1404000</v>
      </c>
      <c r="Z30" s="138">
        <v>2495192.020535471</v>
      </c>
      <c r="AA30" s="62">
        <v>2214392.020535471</v>
      </c>
      <c r="AB30" s="94">
        <v>0.4373178543194041</v>
      </c>
      <c r="AC30" s="61" t="s">
        <v>97</v>
      </c>
      <c r="AD30" s="135">
        <v>1500</v>
      </c>
      <c r="AE30" s="136">
        <v>6000</v>
      </c>
      <c r="AF30" s="138">
        <v>7500</v>
      </c>
      <c r="AG30" s="138">
        <v>1091192.0205354707</v>
      </c>
      <c r="AH30" s="138">
        <v>2000</v>
      </c>
      <c r="AI30" s="138">
        <v>10000</v>
      </c>
      <c r="AJ30" s="138">
        <v>12000</v>
      </c>
      <c r="AK30" s="138">
        <v>1404000</v>
      </c>
      <c r="AL30" s="138">
        <v>2495192.020535471</v>
      </c>
      <c r="AM30" s="62">
        <v>2214392.020535471</v>
      </c>
      <c r="AN30" s="94">
        <v>0.4373178543194041</v>
      </c>
      <c r="AO30" s="63">
        <v>2373500</v>
      </c>
      <c r="AP30" s="62">
        <v>2914000</v>
      </c>
      <c r="AQ30" s="97">
        <v>33</v>
      </c>
      <c r="AR30" s="64">
        <v>1831200</v>
      </c>
      <c r="AS30" s="65">
        <v>2163500</v>
      </c>
      <c r="AT30" s="59"/>
      <c r="AU30" s="147">
        <v>15</v>
      </c>
      <c r="AV30" s="148">
        <v>3076769.0099479104</v>
      </c>
      <c r="AW30" s="148">
        <v>1312769.0099479104</v>
      </c>
      <c r="AX30" s="148">
        <v>2495192.020535471</v>
      </c>
      <c r="AY30" s="148">
        <v>1091192.0205354707</v>
      </c>
      <c r="AZ30" s="148">
        <v>2495192.020535471</v>
      </c>
      <c r="BA30" s="149">
        <v>1091192.0205354707</v>
      </c>
      <c r="BB30" s="150">
        <v>1831200</v>
      </c>
      <c r="BC30" s="150">
        <v>2163500</v>
      </c>
      <c r="BD30" s="150"/>
      <c r="BE30" s="150"/>
      <c r="BF30" s="150">
        <v>15</v>
      </c>
      <c r="BG30" s="150" t="e">
        <v>#REF!</v>
      </c>
      <c r="BH30" s="150"/>
    </row>
    <row r="31" spans="2:60" s="60" customFormat="1" ht="12">
      <c r="B31" s="81">
        <v>34</v>
      </c>
      <c r="C31" s="82">
        <v>16</v>
      </c>
      <c r="D31" s="61" t="s">
        <v>45</v>
      </c>
      <c r="E31" s="135">
        <v>1500</v>
      </c>
      <c r="F31" s="136">
        <v>9000</v>
      </c>
      <c r="G31" s="138">
        <v>10500</v>
      </c>
      <c r="H31" s="138">
        <v>1471588.2351966081</v>
      </c>
      <c r="I31" s="138">
        <v>2000</v>
      </c>
      <c r="J31" s="138">
        <v>14000</v>
      </c>
      <c r="K31" s="138">
        <v>16000</v>
      </c>
      <c r="L31" s="138">
        <v>1956000</v>
      </c>
      <c r="M31" s="138">
        <v>3427588.235196608</v>
      </c>
      <c r="N31" s="86">
        <v>0.8</v>
      </c>
      <c r="O31" s="62">
        <v>3036388.235196608</v>
      </c>
      <c r="P31" s="94">
        <v>0.4293363537911073</v>
      </c>
      <c r="Q31" s="61" t="s">
        <v>97</v>
      </c>
      <c r="R31" s="135">
        <v>1500</v>
      </c>
      <c r="S31" s="136">
        <v>6000</v>
      </c>
      <c r="T31" s="138">
        <v>7500</v>
      </c>
      <c r="U31" s="138">
        <v>1208471.8210488574</v>
      </c>
      <c r="V31" s="138">
        <v>2000</v>
      </c>
      <c r="W31" s="138">
        <v>10000</v>
      </c>
      <c r="X31" s="138">
        <v>12000</v>
      </c>
      <c r="Y31" s="138">
        <v>1548000</v>
      </c>
      <c r="Z31" s="138">
        <v>2756471.8210488576</v>
      </c>
      <c r="AA31" s="62">
        <v>2446871.8210488576</v>
      </c>
      <c r="AB31" s="94">
        <v>0.4384125430997604</v>
      </c>
      <c r="AC31" s="61" t="s">
        <v>97</v>
      </c>
      <c r="AD31" s="135">
        <v>1500</v>
      </c>
      <c r="AE31" s="136">
        <v>6000</v>
      </c>
      <c r="AF31" s="138">
        <v>7500</v>
      </c>
      <c r="AG31" s="138">
        <v>1208471.8210488574</v>
      </c>
      <c r="AH31" s="138">
        <v>2000</v>
      </c>
      <c r="AI31" s="138">
        <v>10000</v>
      </c>
      <c r="AJ31" s="138">
        <v>12000</v>
      </c>
      <c r="AK31" s="138">
        <v>1548000</v>
      </c>
      <c r="AL31" s="138">
        <v>2756471.8210488576</v>
      </c>
      <c r="AM31" s="62">
        <v>2446871.8210488576</v>
      </c>
      <c r="AN31" s="94">
        <v>0.4384125430997604</v>
      </c>
      <c r="AO31" s="63">
        <v>2616000</v>
      </c>
      <c r="AP31" s="62">
        <v>3213800</v>
      </c>
      <c r="AQ31" s="97">
        <v>34</v>
      </c>
      <c r="AR31" s="64">
        <v>2122400</v>
      </c>
      <c r="AS31" s="65">
        <v>2546000</v>
      </c>
      <c r="AT31" s="59"/>
      <c r="AU31" s="147">
        <v>16</v>
      </c>
      <c r="AV31" s="148">
        <v>3427588.235196608</v>
      </c>
      <c r="AW31" s="148">
        <v>1471588.2351966081</v>
      </c>
      <c r="AX31" s="148">
        <v>2756471.8210488576</v>
      </c>
      <c r="AY31" s="148">
        <v>1208471.8210488574</v>
      </c>
      <c r="AZ31" s="148">
        <v>2756471.8210488576</v>
      </c>
      <c r="BA31" s="149">
        <v>1208471.8210488574</v>
      </c>
      <c r="BB31" s="150">
        <v>2122400</v>
      </c>
      <c r="BC31" s="150">
        <v>2546000</v>
      </c>
      <c r="BD31" s="150"/>
      <c r="BE31" s="150"/>
      <c r="BF31" s="150">
        <v>16</v>
      </c>
      <c r="BG31" s="150" t="e">
        <v>#REF!</v>
      </c>
      <c r="BH31" s="150"/>
    </row>
    <row r="32" spans="2:60" s="60" customFormat="1" ht="12">
      <c r="B32" s="81">
        <v>35</v>
      </c>
      <c r="C32" s="82">
        <v>17</v>
      </c>
      <c r="D32" s="61" t="s">
        <v>45</v>
      </c>
      <c r="E32" s="135">
        <v>1500</v>
      </c>
      <c r="F32" s="136">
        <v>9000</v>
      </c>
      <c r="G32" s="138">
        <v>10500</v>
      </c>
      <c r="H32" s="138">
        <v>1634377.9410765232</v>
      </c>
      <c r="I32" s="138">
        <v>2000</v>
      </c>
      <c r="J32" s="138">
        <v>14000</v>
      </c>
      <c r="K32" s="138">
        <v>16000</v>
      </c>
      <c r="L32" s="138">
        <v>2148000</v>
      </c>
      <c r="M32" s="138">
        <v>3782377.941076523</v>
      </c>
      <c r="N32" s="86">
        <v>0.8</v>
      </c>
      <c r="O32" s="62">
        <v>3352777.941076523</v>
      </c>
      <c r="P32" s="94">
        <v>0.43210328701614464</v>
      </c>
      <c r="Q32" s="61" t="s">
        <v>97</v>
      </c>
      <c r="R32" s="135">
        <v>1500</v>
      </c>
      <c r="S32" s="136">
        <v>6000</v>
      </c>
      <c r="T32" s="138">
        <v>7500</v>
      </c>
      <c r="U32" s="138">
        <v>1328683.6165750788</v>
      </c>
      <c r="V32" s="138">
        <v>2000</v>
      </c>
      <c r="W32" s="138">
        <v>10000</v>
      </c>
      <c r="X32" s="138">
        <v>12000</v>
      </c>
      <c r="Y32" s="138">
        <v>1692000</v>
      </c>
      <c r="Z32" s="138">
        <v>3020683.616575079</v>
      </c>
      <c r="AA32" s="62">
        <v>2682283.616575079</v>
      </c>
      <c r="AB32" s="94">
        <v>0.4398618939382904</v>
      </c>
      <c r="AC32" s="61" t="s">
        <v>97</v>
      </c>
      <c r="AD32" s="135">
        <v>1500</v>
      </c>
      <c r="AE32" s="136">
        <v>6000</v>
      </c>
      <c r="AF32" s="138">
        <v>7500</v>
      </c>
      <c r="AG32" s="138">
        <v>1328683.6165750788</v>
      </c>
      <c r="AH32" s="138">
        <v>2000</v>
      </c>
      <c r="AI32" s="138">
        <v>10000</v>
      </c>
      <c r="AJ32" s="138">
        <v>12000</v>
      </c>
      <c r="AK32" s="138">
        <v>1692000</v>
      </c>
      <c r="AL32" s="138">
        <v>3020683.616575079</v>
      </c>
      <c r="AM32" s="62">
        <v>2682283.616575079</v>
      </c>
      <c r="AN32" s="94">
        <v>0.4398618939382904</v>
      </c>
      <c r="AO32" s="63">
        <v>2858500</v>
      </c>
      <c r="AP32" s="62">
        <v>3513600</v>
      </c>
      <c r="AQ32" s="97">
        <v>35</v>
      </c>
      <c r="AR32" s="64">
        <v>2413600</v>
      </c>
      <c r="AS32" s="65">
        <v>2928500</v>
      </c>
      <c r="AT32" s="59"/>
      <c r="AU32" s="147">
        <v>17</v>
      </c>
      <c r="AV32" s="148">
        <v>3782377.941076523</v>
      </c>
      <c r="AW32" s="148">
        <v>1634377.9410765232</v>
      </c>
      <c r="AX32" s="148">
        <v>3020683.616575079</v>
      </c>
      <c r="AY32" s="148">
        <v>1328683.6165750788</v>
      </c>
      <c r="AZ32" s="148">
        <v>3020683.616575079</v>
      </c>
      <c r="BA32" s="149">
        <v>1328683.6165750788</v>
      </c>
      <c r="BB32" s="150">
        <v>2413600</v>
      </c>
      <c r="BC32" s="150">
        <v>2928500</v>
      </c>
      <c r="BD32" s="150"/>
      <c r="BE32" s="150"/>
      <c r="BF32" s="150">
        <v>17</v>
      </c>
      <c r="BG32" s="150" t="e">
        <v>#REF!</v>
      </c>
      <c r="BH32" s="150"/>
    </row>
    <row r="33" spans="2:60" s="60" customFormat="1" ht="12">
      <c r="B33" s="81">
        <v>36</v>
      </c>
      <c r="C33" s="82">
        <v>18</v>
      </c>
      <c r="D33" s="61" t="s">
        <v>43</v>
      </c>
      <c r="E33" s="135">
        <v>1500</v>
      </c>
      <c r="F33" s="136">
        <v>12000</v>
      </c>
      <c r="G33" s="138">
        <v>13500</v>
      </c>
      <c r="H33" s="138">
        <v>1837237.389603436</v>
      </c>
      <c r="I33" s="138">
        <v>2000</v>
      </c>
      <c r="J33" s="138">
        <v>18000</v>
      </c>
      <c r="K33" s="138">
        <v>20000</v>
      </c>
      <c r="L33" s="138">
        <v>2388000</v>
      </c>
      <c r="M33" s="138">
        <v>4225237.389603436</v>
      </c>
      <c r="N33" s="86">
        <v>0.8</v>
      </c>
      <c r="O33" s="62">
        <v>3747637.389603436</v>
      </c>
      <c r="P33" s="94">
        <v>0.434824654852321</v>
      </c>
      <c r="Q33" s="61" t="s">
        <v>97</v>
      </c>
      <c r="R33" s="135">
        <v>1500</v>
      </c>
      <c r="S33" s="136">
        <v>6000</v>
      </c>
      <c r="T33" s="138">
        <v>7500</v>
      </c>
      <c r="U33" s="138">
        <v>1451900.7069894557</v>
      </c>
      <c r="V33" s="138">
        <v>2000</v>
      </c>
      <c r="W33" s="138">
        <v>10000</v>
      </c>
      <c r="X33" s="138">
        <v>12000</v>
      </c>
      <c r="Y33" s="138">
        <v>1836000</v>
      </c>
      <c r="Z33" s="138">
        <v>3287900.706989456</v>
      </c>
      <c r="AA33" s="62">
        <v>2920700.706989456</v>
      </c>
      <c r="AB33" s="94">
        <v>0.4415889761825803</v>
      </c>
      <c r="AC33" s="61" t="s">
        <v>97</v>
      </c>
      <c r="AD33" s="135">
        <v>1500</v>
      </c>
      <c r="AE33" s="136">
        <v>6000</v>
      </c>
      <c r="AF33" s="138">
        <v>7500</v>
      </c>
      <c r="AG33" s="138">
        <v>1451900.7069894557</v>
      </c>
      <c r="AH33" s="138">
        <v>2000</v>
      </c>
      <c r="AI33" s="138">
        <v>10000</v>
      </c>
      <c r="AJ33" s="138">
        <v>12000</v>
      </c>
      <c r="AK33" s="138">
        <v>1836000</v>
      </c>
      <c r="AL33" s="138">
        <v>3287900.706989456</v>
      </c>
      <c r="AM33" s="62">
        <v>2920700.706989456</v>
      </c>
      <c r="AN33" s="94">
        <v>0.4415889761825803</v>
      </c>
      <c r="AO33" s="63">
        <v>3101000</v>
      </c>
      <c r="AP33" s="62">
        <v>3813400</v>
      </c>
      <c r="AQ33" s="97">
        <v>36</v>
      </c>
      <c r="AR33" s="64">
        <v>2704800</v>
      </c>
      <c r="AS33" s="65">
        <v>3311000</v>
      </c>
      <c r="AT33" s="59"/>
      <c r="AU33" s="147">
        <v>18</v>
      </c>
      <c r="AV33" s="148">
        <v>4225237.389603436</v>
      </c>
      <c r="AW33" s="148">
        <v>1837237.389603436</v>
      </c>
      <c r="AX33" s="148">
        <v>3287900.706989456</v>
      </c>
      <c r="AY33" s="148">
        <v>1451900.7069894557</v>
      </c>
      <c r="AZ33" s="148">
        <v>3287900.706989456</v>
      </c>
      <c r="BA33" s="149">
        <v>1451900.7069894557</v>
      </c>
      <c r="BB33" s="150">
        <v>2704800</v>
      </c>
      <c r="BC33" s="150">
        <v>3311000</v>
      </c>
      <c r="BD33" s="150"/>
      <c r="BE33" s="150"/>
      <c r="BF33" s="150">
        <v>18</v>
      </c>
      <c r="BG33" s="150" t="e">
        <v>#REF!</v>
      </c>
      <c r="BH33" s="150"/>
    </row>
    <row r="34" spans="2:60" s="60" customFormat="1" ht="12">
      <c r="B34" s="81">
        <v>37</v>
      </c>
      <c r="C34" s="82">
        <v>19</v>
      </c>
      <c r="D34" s="61" t="s">
        <v>43</v>
      </c>
      <c r="E34" s="135">
        <v>1500</v>
      </c>
      <c r="F34" s="136">
        <v>12000</v>
      </c>
      <c r="G34" s="138">
        <v>13500</v>
      </c>
      <c r="H34" s="138">
        <v>2045168.3243435216</v>
      </c>
      <c r="I34" s="138">
        <v>2000</v>
      </c>
      <c r="J34" s="138">
        <v>18000</v>
      </c>
      <c r="K34" s="138">
        <v>20000</v>
      </c>
      <c r="L34" s="138">
        <v>2628000</v>
      </c>
      <c r="M34" s="138">
        <v>4673168.324343521</v>
      </c>
      <c r="N34" s="86">
        <v>0.8</v>
      </c>
      <c r="O34" s="62">
        <v>4147568.3243435216</v>
      </c>
      <c r="P34" s="94">
        <v>0.4376406288833654</v>
      </c>
      <c r="Q34" s="61" t="s">
        <v>97</v>
      </c>
      <c r="R34" s="135">
        <v>1500</v>
      </c>
      <c r="S34" s="136">
        <v>6000</v>
      </c>
      <c r="T34" s="138">
        <v>7500</v>
      </c>
      <c r="U34" s="138">
        <v>1578198.224664192</v>
      </c>
      <c r="V34" s="138">
        <v>2000</v>
      </c>
      <c r="W34" s="138">
        <v>10000</v>
      </c>
      <c r="X34" s="138">
        <v>12000</v>
      </c>
      <c r="Y34" s="138">
        <v>1980000</v>
      </c>
      <c r="Z34" s="138">
        <v>3558198.2246641917</v>
      </c>
      <c r="AA34" s="62">
        <v>3162198.2246641917</v>
      </c>
      <c r="AB34" s="94">
        <v>0.44353859032492093</v>
      </c>
      <c r="AC34" s="61" t="s">
        <v>97</v>
      </c>
      <c r="AD34" s="135">
        <v>1500</v>
      </c>
      <c r="AE34" s="136">
        <v>6000</v>
      </c>
      <c r="AF34" s="138">
        <v>7500</v>
      </c>
      <c r="AG34" s="138">
        <v>1578198.224664192</v>
      </c>
      <c r="AH34" s="138">
        <v>2000</v>
      </c>
      <c r="AI34" s="138">
        <v>10000</v>
      </c>
      <c r="AJ34" s="138">
        <v>12000</v>
      </c>
      <c r="AK34" s="138">
        <v>1980000</v>
      </c>
      <c r="AL34" s="138">
        <v>3558198.2246641917</v>
      </c>
      <c r="AM34" s="62">
        <v>3162198.2246641917</v>
      </c>
      <c r="AN34" s="94">
        <v>0.44353859032492093</v>
      </c>
      <c r="AO34" s="63">
        <v>3343500</v>
      </c>
      <c r="AP34" s="62">
        <v>4113200</v>
      </c>
      <c r="AQ34" s="97">
        <v>37</v>
      </c>
      <c r="AR34" s="64">
        <v>2996000</v>
      </c>
      <c r="AS34" s="65">
        <v>3693500</v>
      </c>
      <c r="AT34" s="59"/>
      <c r="AU34" s="147">
        <v>19</v>
      </c>
      <c r="AV34" s="148">
        <v>4673168.324343521</v>
      </c>
      <c r="AW34" s="148">
        <v>2045168.3243435216</v>
      </c>
      <c r="AX34" s="148">
        <v>3558198.2246641917</v>
      </c>
      <c r="AY34" s="148">
        <v>1578198.224664192</v>
      </c>
      <c r="AZ34" s="148">
        <v>3558198.2246641917</v>
      </c>
      <c r="BA34" s="149">
        <v>1578198.224664192</v>
      </c>
      <c r="BB34" s="150">
        <v>2996000</v>
      </c>
      <c r="BC34" s="150">
        <v>3693500</v>
      </c>
      <c r="BD34" s="150"/>
      <c r="BE34" s="150"/>
      <c r="BF34" s="150">
        <v>19</v>
      </c>
      <c r="BG34" s="150" t="e">
        <v>#REF!</v>
      </c>
      <c r="BH34" s="150"/>
    </row>
    <row r="35" spans="2:60" s="60" customFormat="1" ht="12">
      <c r="B35" s="81">
        <v>38</v>
      </c>
      <c r="C35" s="82">
        <v>20</v>
      </c>
      <c r="D35" s="61" t="s">
        <v>43</v>
      </c>
      <c r="E35" s="135">
        <v>1500</v>
      </c>
      <c r="F35" s="136">
        <v>12000</v>
      </c>
      <c r="G35" s="138">
        <v>13500</v>
      </c>
      <c r="H35" s="138">
        <v>2258297.5324521093</v>
      </c>
      <c r="I35" s="138">
        <v>2000</v>
      </c>
      <c r="J35" s="138">
        <v>18000</v>
      </c>
      <c r="K35" s="138">
        <v>20000</v>
      </c>
      <c r="L35" s="138">
        <v>2868000</v>
      </c>
      <c r="M35" s="138">
        <v>5126297.532452109</v>
      </c>
      <c r="N35" s="86">
        <v>0.9</v>
      </c>
      <c r="O35" s="62">
        <v>4839497.532452109</v>
      </c>
      <c r="P35" s="94">
        <v>0.44053188839623925</v>
      </c>
      <c r="Q35" s="61" t="s">
        <v>97</v>
      </c>
      <c r="R35" s="135">
        <v>1500</v>
      </c>
      <c r="S35" s="136">
        <v>6000</v>
      </c>
      <c r="T35" s="138">
        <v>7500</v>
      </c>
      <c r="U35" s="138">
        <v>1707653.1802807967</v>
      </c>
      <c r="V35" s="138">
        <v>2000</v>
      </c>
      <c r="W35" s="138">
        <v>10000</v>
      </c>
      <c r="X35" s="138">
        <v>12000</v>
      </c>
      <c r="Y35" s="138">
        <v>2124000</v>
      </c>
      <c r="Z35" s="138">
        <v>3831653.1802807967</v>
      </c>
      <c r="AA35" s="62">
        <v>3619253.1802807967</v>
      </c>
      <c r="AB35" s="94">
        <v>0.44567008023300636</v>
      </c>
      <c r="AC35" s="61" t="s">
        <v>97</v>
      </c>
      <c r="AD35" s="135">
        <v>1500</v>
      </c>
      <c r="AE35" s="136">
        <v>6000</v>
      </c>
      <c r="AF35" s="138">
        <v>7500</v>
      </c>
      <c r="AG35" s="138">
        <v>1707653.1802807967</v>
      </c>
      <c r="AH35" s="138">
        <v>2000</v>
      </c>
      <c r="AI35" s="138">
        <v>10000</v>
      </c>
      <c r="AJ35" s="138">
        <v>12000</v>
      </c>
      <c r="AK35" s="138">
        <v>2124000</v>
      </c>
      <c r="AL35" s="138">
        <v>3831653.1802807967</v>
      </c>
      <c r="AM35" s="62">
        <v>3619253.1802807967</v>
      </c>
      <c r="AN35" s="94">
        <v>0.44567008023300636</v>
      </c>
      <c r="AO35" s="63">
        <v>3586000</v>
      </c>
      <c r="AP35" s="62">
        <v>4413000</v>
      </c>
      <c r="AQ35" s="97">
        <v>38</v>
      </c>
      <c r="AR35" s="64">
        <v>3287200</v>
      </c>
      <c r="AS35" s="65">
        <v>4076000</v>
      </c>
      <c r="AT35" s="59"/>
      <c r="AU35" s="147">
        <v>20</v>
      </c>
      <c r="AV35" s="148">
        <v>5126297.532452109</v>
      </c>
      <c r="AW35" s="148">
        <v>2258297.5324521093</v>
      </c>
      <c r="AX35" s="148">
        <v>3831653.1802807967</v>
      </c>
      <c r="AY35" s="148">
        <v>1707653.1802807967</v>
      </c>
      <c r="AZ35" s="148">
        <v>3831653.1802807967</v>
      </c>
      <c r="BA35" s="149">
        <v>1707653.1802807967</v>
      </c>
      <c r="BB35" s="150">
        <v>3287200</v>
      </c>
      <c r="BC35" s="150">
        <v>4076000</v>
      </c>
      <c r="BD35" s="150"/>
      <c r="BE35" s="150"/>
      <c r="BF35" s="150">
        <v>20</v>
      </c>
      <c r="BG35" s="150" t="e">
        <v>#REF!</v>
      </c>
      <c r="BH35" s="150"/>
    </row>
    <row r="36" spans="2:60" s="60" customFormat="1" ht="12">
      <c r="B36" s="81">
        <v>39</v>
      </c>
      <c r="C36" s="82">
        <v>21</v>
      </c>
      <c r="D36" s="61" t="s">
        <v>43</v>
      </c>
      <c r="E36" s="135">
        <v>3000</v>
      </c>
      <c r="F36" s="136">
        <v>12000</v>
      </c>
      <c r="G36" s="138">
        <v>15000</v>
      </c>
      <c r="H36" s="138">
        <v>2494754.970763412</v>
      </c>
      <c r="I36" s="138">
        <v>4500</v>
      </c>
      <c r="J36" s="138">
        <v>18000</v>
      </c>
      <c r="K36" s="138">
        <v>22500</v>
      </c>
      <c r="L36" s="138">
        <v>3138000</v>
      </c>
      <c r="M36" s="138">
        <v>5632754.970763411</v>
      </c>
      <c r="N36" s="86">
        <v>0.9</v>
      </c>
      <c r="O36" s="62">
        <v>5318954.970763411</v>
      </c>
      <c r="P36" s="94">
        <v>0.4429013837300464</v>
      </c>
      <c r="Q36" s="61" t="s">
        <v>97</v>
      </c>
      <c r="R36" s="135">
        <v>3000</v>
      </c>
      <c r="S36" s="136">
        <v>6000</v>
      </c>
      <c r="T36" s="138">
        <v>9000</v>
      </c>
      <c r="U36" s="138">
        <v>1858344.5097878166</v>
      </c>
      <c r="V36" s="138">
        <v>4500</v>
      </c>
      <c r="W36" s="138">
        <v>10000</v>
      </c>
      <c r="X36" s="138">
        <v>14500</v>
      </c>
      <c r="Y36" s="138">
        <v>2298000</v>
      </c>
      <c r="Z36" s="138">
        <v>4156344.5097878166</v>
      </c>
      <c r="AA36" s="62">
        <v>3926544.5097878166</v>
      </c>
      <c r="AB36" s="94">
        <v>0.44711031662836964</v>
      </c>
      <c r="AC36" s="61" t="s">
        <v>97</v>
      </c>
      <c r="AD36" s="135">
        <v>3000</v>
      </c>
      <c r="AE36" s="136">
        <v>6000</v>
      </c>
      <c r="AF36" s="138">
        <v>9000</v>
      </c>
      <c r="AG36" s="138">
        <v>1858344.5097878166</v>
      </c>
      <c r="AH36" s="138">
        <v>4500</v>
      </c>
      <c r="AI36" s="138">
        <v>10000</v>
      </c>
      <c r="AJ36" s="138">
        <v>14500</v>
      </c>
      <c r="AK36" s="138">
        <v>2298000</v>
      </c>
      <c r="AL36" s="138">
        <v>4156344.5097878166</v>
      </c>
      <c r="AM36" s="62">
        <v>3926544.5097878166</v>
      </c>
      <c r="AN36" s="94">
        <v>0.44711031662836964</v>
      </c>
      <c r="AO36" s="63">
        <v>3906500</v>
      </c>
      <c r="AP36" s="62">
        <v>4882100</v>
      </c>
      <c r="AQ36" s="97">
        <v>39</v>
      </c>
      <c r="AR36" s="64">
        <v>3578400</v>
      </c>
      <c r="AS36" s="65">
        <v>4458500</v>
      </c>
      <c r="AT36" s="59"/>
      <c r="AU36" s="147">
        <v>21</v>
      </c>
      <c r="AV36" s="148">
        <v>5632754.970763411</v>
      </c>
      <c r="AW36" s="148">
        <v>2494754.970763412</v>
      </c>
      <c r="AX36" s="148">
        <v>4156344.5097878166</v>
      </c>
      <c r="AY36" s="148">
        <v>1858344.5097878166</v>
      </c>
      <c r="AZ36" s="148">
        <v>4156344.5097878166</v>
      </c>
      <c r="BA36" s="149">
        <v>1858344.5097878166</v>
      </c>
      <c r="BB36" s="150">
        <v>3578400</v>
      </c>
      <c r="BC36" s="150">
        <v>4458500</v>
      </c>
      <c r="BD36" s="150"/>
      <c r="BE36" s="150"/>
      <c r="BF36" s="150">
        <v>21</v>
      </c>
      <c r="BG36" s="150" t="e">
        <v>#REF!</v>
      </c>
      <c r="BH36" s="150"/>
    </row>
    <row r="37" spans="2:60" s="60" customFormat="1" ht="12">
      <c r="B37" s="81">
        <v>40</v>
      </c>
      <c r="C37" s="82">
        <v>22</v>
      </c>
      <c r="D37" s="61" t="s">
        <v>43</v>
      </c>
      <c r="E37" s="135">
        <v>3000</v>
      </c>
      <c r="F37" s="136">
        <v>12000</v>
      </c>
      <c r="G37" s="138">
        <v>15000</v>
      </c>
      <c r="H37" s="138">
        <v>2737123.845032497</v>
      </c>
      <c r="I37" s="138">
        <v>4500</v>
      </c>
      <c r="J37" s="138">
        <v>18000</v>
      </c>
      <c r="K37" s="138">
        <v>22500</v>
      </c>
      <c r="L37" s="138">
        <v>3408000</v>
      </c>
      <c r="M37" s="138">
        <v>6145123.845032496</v>
      </c>
      <c r="N37" s="86">
        <v>0.9</v>
      </c>
      <c r="O37" s="62">
        <v>5804323.845032496</v>
      </c>
      <c r="P37" s="94">
        <v>0.4454139434870938</v>
      </c>
      <c r="Q37" s="61" t="s">
        <v>45</v>
      </c>
      <c r="R37" s="135">
        <v>3000</v>
      </c>
      <c r="S37" s="136">
        <v>9000</v>
      </c>
      <c r="T37" s="138">
        <v>12000</v>
      </c>
      <c r="U37" s="138">
        <v>2048803.1225325118</v>
      </c>
      <c r="V37" s="138">
        <v>4500</v>
      </c>
      <c r="W37" s="138">
        <v>14000</v>
      </c>
      <c r="X37" s="138">
        <v>18500</v>
      </c>
      <c r="Y37" s="138">
        <v>2520000</v>
      </c>
      <c r="Z37" s="138">
        <v>4568803.122532512</v>
      </c>
      <c r="AA37" s="62">
        <v>4316803.122532512</v>
      </c>
      <c r="AB37" s="94">
        <v>0.4484332258547506</v>
      </c>
      <c r="AC37" s="61" t="s">
        <v>45</v>
      </c>
      <c r="AD37" s="135">
        <v>3000</v>
      </c>
      <c r="AE37" s="136">
        <v>9000</v>
      </c>
      <c r="AF37" s="138">
        <v>12000</v>
      </c>
      <c r="AG37" s="138">
        <v>2048803.1225325118</v>
      </c>
      <c r="AH37" s="138">
        <v>4500</v>
      </c>
      <c r="AI37" s="138">
        <v>14000</v>
      </c>
      <c r="AJ37" s="138">
        <v>18500</v>
      </c>
      <c r="AK37" s="138">
        <v>2520000</v>
      </c>
      <c r="AL37" s="138">
        <v>4568803.122532512</v>
      </c>
      <c r="AM37" s="62">
        <v>4316803.122532512</v>
      </c>
      <c r="AN37" s="94">
        <v>0.4484332258547506</v>
      </c>
      <c r="AO37" s="63">
        <v>4227000</v>
      </c>
      <c r="AP37" s="62">
        <v>5351200</v>
      </c>
      <c r="AQ37" s="97">
        <v>40</v>
      </c>
      <c r="AR37" s="64">
        <v>3869600</v>
      </c>
      <c r="AS37" s="65">
        <v>4841000</v>
      </c>
      <c r="AT37" s="59"/>
      <c r="AU37" s="147">
        <v>22</v>
      </c>
      <c r="AV37" s="148">
        <v>6145123.845032496</v>
      </c>
      <c r="AW37" s="148">
        <v>2737123.845032497</v>
      </c>
      <c r="AX37" s="148">
        <v>4568803.122532512</v>
      </c>
      <c r="AY37" s="148">
        <v>2048803.1225325118</v>
      </c>
      <c r="AZ37" s="148">
        <v>4568803.122532512</v>
      </c>
      <c r="BA37" s="149">
        <v>2048803.1225325118</v>
      </c>
      <c r="BB37" s="150">
        <v>3869600</v>
      </c>
      <c r="BC37" s="150">
        <v>4841000</v>
      </c>
      <c r="BD37" s="150"/>
      <c r="BE37" s="150"/>
      <c r="BF37" s="150">
        <v>22</v>
      </c>
      <c r="BG37" s="150" t="e">
        <v>#REF!</v>
      </c>
      <c r="BH37" s="150"/>
    </row>
    <row r="38" spans="2:60" s="60" customFormat="1" ht="12">
      <c r="B38" s="81">
        <v>41</v>
      </c>
      <c r="C38" s="82">
        <v>23</v>
      </c>
      <c r="D38" s="61" t="s">
        <v>43</v>
      </c>
      <c r="E38" s="135">
        <v>3000</v>
      </c>
      <c r="F38" s="136">
        <v>12000</v>
      </c>
      <c r="G38" s="138">
        <v>15000</v>
      </c>
      <c r="H38" s="138">
        <v>2985551.941158309</v>
      </c>
      <c r="I38" s="138">
        <v>4500</v>
      </c>
      <c r="J38" s="138">
        <v>18000</v>
      </c>
      <c r="K38" s="138">
        <v>22500</v>
      </c>
      <c r="L38" s="138">
        <v>3678000</v>
      </c>
      <c r="M38" s="138">
        <v>6663551.94115831</v>
      </c>
      <c r="N38" s="86">
        <v>0.9</v>
      </c>
      <c r="O38" s="62">
        <v>6295751.94115831</v>
      </c>
      <c r="P38" s="94">
        <v>0.44804212040693386</v>
      </c>
      <c r="Q38" s="61" t="s">
        <v>45</v>
      </c>
      <c r="R38" s="135">
        <v>3000</v>
      </c>
      <c r="S38" s="136">
        <v>9000</v>
      </c>
      <c r="T38" s="138">
        <v>12000</v>
      </c>
      <c r="U38" s="138">
        <v>2244023.2005958245</v>
      </c>
      <c r="V38" s="138">
        <v>4500</v>
      </c>
      <c r="W38" s="138">
        <v>14000</v>
      </c>
      <c r="X38" s="138">
        <v>18500</v>
      </c>
      <c r="Y38" s="138">
        <v>2742000</v>
      </c>
      <c r="Z38" s="138">
        <v>4986023.200595824</v>
      </c>
      <c r="AA38" s="62">
        <v>4711823.200595824</v>
      </c>
      <c r="AB38" s="94">
        <v>0.4500627274112295</v>
      </c>
      <c r="AC38" s="61" t="s">
        <v>45</v>
      </c>
      <c r="AD38" s="135">
        <v>3000</v>
      </c>
      <c r="AE38" s="136">
        <v>9000</v>
      </c>
      <c r="AF38" s="138">
        <v>12000</v>
      </c>
      <c r="AG38" s="138">
        <v>2244023.2005958245</v>
      </c>
      <c r="AH38" s="138">
        <v>4500</v>
      </c>
      <c r="AI38" s="138">
        <v>14000</v>
      </c>
      <c r="AJ38" s="138">
        <v>18500</v>
      </c>
      <c r="AK38" s="138">
        <v>2742000</v>
      </c>
      <c r="AL38" s="138">
        <v>4986023.200595824</v>
      </c>
      <c r="AM38" s="62">
        <v>4711823.200595824</v>
      </c>
      <c r="AN38" s="94">
        <v>0.4500627274112295</v>
      </c>
      <c r="AO38" s="63">
        <v>4547500</v>
      </c>
      <c r="AP38" s="62">
        <v>5820300</v>
      </c>
      <c r="AQ38" s="97">
        <v>41</v>
      </c>
      <c r="AR38" s="64">
        <v>4160800</v>
      </c>
      <c r="AS38" s="65">
        <v>5223500</v>
      </c>
      <c r="AT38" s="59"/>
      <c r="AU38" s="147">
        <v>23</v>
      </c>
      <c r="AV38" s="148">
        <v>6663551.94115831</v>
      </c>
      <c r="AW38" s="148">
        <v>2985551.941158309</v>
      </c>
      <c r="AX38" s="148">
        <v>4986023.200595824</v>
      </c>
      <c r="AY38" s="148">
        <v>2244023.2005958245</v>
      </c>
      <c r="AZ38" s="148">
        <v>4986023.200595824</v>
      </c>
      <c r="BA38" s="149">
        <v>2244023.2005958245</v>
      </c>
      <c r="BB38" s="150">
        <v>4160800</v>
      </c>
      <c r="BC38" s="150">
        <v>5223500</v>
      </c>
      <c r="BD38" s="150"/>
      <c r="BE38" s="150"/>
      <c r="BF38" s="150">
        <v>23</v>
      </c>
      <c r="BG38" s="150" t="e">
        <v>#REF!</v>
      </c>
      <c r="BH38" s="150"/>
    </row>
    <row r="39" spans="2:60" s="60" customFormat="1" ht="12">
      <c r="B39" s="81">
        <v>42</v>
      </c>
      <c r="C39" s="82">
        <v>24</v>
      </c>
      <c r="D39" s="61" t="s">
        <v>43</v>
      </c>
      <c r="E39" s="135">
        <v>3000</v>
      </c>
      <c r="F39" s="136">
        <v>12000</v>
      </c>
      <c r="G39" s="138">
        <v>15000</v>
      </c>
      <c r="H39" s="138">
        <v>3240190.7396872668</v>
      </c>
      <c r="I39" s="138">
        <v>4500</v>
      </c>
      <c r="J39" s="138">
        <v>18000</v>
      </c>
      <c r="K39" s="138">
        <v>22500</v>
      </c>
      <c r="L39" s="138">
        <v>3948000</v>
      </c>
      <c r="M39" s="138">
        <v>7188190.739687267</v>
      </c>
      <c r="N39" s="86">
        <v>0.9</v>
      </c>
      <c r="O39" s="62">
        <v>6793390.739687267</v>
      </c>
      <c r="P39" s="94">
        <v>0.45076582648226116</v>
      </c>
      <c r="Q39" s="61" t="s">
        <v>45</v>
      </c>
      <c r="R39" s="135">
        <v>3000</v>
      </c>
      <c r="S39" s="136">
        <v>9000</v>
      </c>
      <c r="T39" s="138">
        <v>12000</v>
      </c>
      <c r="U39" s="138">
        <v>2444123.7806107197</v>
      </c>
      <c r="V39" s="138">
        <v>4500</v>
      </c>
      <c r="W39" s="138">
        <v>14000</v>
      </c>
      <c r="X39" s="138">
        <v>18500</v>
      </c>
      <c r="Y39" s="138">
        <v>2964000</v>
      </c>
      <c r="Z39" s="138">
        <v>5408123.78061072</v>
      </c>
      <c r="AA39" s="62">
        <v>5111723.78061072</v>
      </c>
      <c r="AB39" s="94">
        <v>0.45193562125434816</v>
      </c>
      <c r="AC39" s="61" t="s">
        <v>45</v>
      </c>
      <c r="AD39" s="135">
        <v>3000</v>
      </c>
      <c r="AE39" s="136">
        <v>9000</v>
      </c>
      <c r="AF39" s="138">
        <v>12000</v>
      </c>
      <c r="AG39" s="138">
        <v>2444123.7806107197</v>
      </c>
      <c r="AH39" s="138">
        <v>4500</v>
      </c>
      <c r="AI39" s="138">
        <v>14000</v>
      </c>
      <c r="AJ39" s="138">
        <v>18500</v>
      </c>
      <c r="AK39" s="138">
        <v>2964000</v>
      </c>
      <c r="AL39" s="138">
        <v>5408123.78061072</v>
      </c>
      <c r="AM39" s="62">
        <v>5111723.78061072</v>
      </c>
      <c r="AN39" s="94">
        <v>0.45193562125434816</v>
      </c>
      <c r="AO39" s="63">
        <v>4868000</v>
      </c>
      <c r="AP39" s="62">
        <v>6289400</v>
      </c>
      <c r="AQ39" s="97">
        <v>42</v>
      </c>
      <c r="AR39" s="64">
        <v>4452000</v>
      </c>
      <c r="AS39" s="65">
        <v>5606000</v>
      </c>
      <c r="AT39" s="59"/>
      <c r="AU39" s="147">
        <v>24</v>
      </c>
      <c r="AV39" s="148">
        <v>7188190.739687267</v>
      </c>
      <c r="AW39" s="148">
        <v>3240190.7396872668</v>
      </c>
      <c r="AX39" s="148">
        <v>5408123.78061072</v>
      </c>
      <c r="AY39" s="148">
        <v>2444123.7806107197</v>
      </c>
      <c r="AZ39" s="148">
        <v>5408123.78061072</v>
      </c>
      <c r="BA39" s="149">
        <v>2444123.7806107197</v>
      </c>
      <c r="BB39" s="150">
        <v>4452000</v>
      </c>
      <c r="BC39" s="150">
        <v>5606000</v>
      </c>
      <c r="BD39" s="150"/>
      <c r="BE39" s="150"/>
      <c r="BF39" s="150">
        <v>24</v>
      </c>
      <c r="BG39" s="150" t="e">
        <v>#REF!</v>
      </c>
      <c r="BH39" s="150"/>
    </row>
    <row r="40" spans="2:60" s="60" customFormat="1" ht="12">
      <c r="B40" s="81">
        <v>43</v>
      </c>
      <c r="C40" s="82">
        <v>25</v>
      </c>
      <c r="D40" s="61" t="s">
        <v>43</v>
      </c>
      <c r="E40" s="135">
        <v>3000</v>
      </c>
      <c r="F40" s="136">
        <v>12000</v>
      </c>
      <c r="G40" s="138">
        <v>15000</v>
      </c>
      <c r="H40" s="138">
        <v>3501195.508179448</v>
      </c>
      <c r="I40" s="138">
        <v>4500</v>
      </c>
      <c r="J40" s="138">
        <v>18000</v>
      </c>
      <c r="K40" s="138">
        <v>22500</v>
      </c>
      <c r="L40" s="138">
        <v>4218000</v>
      </c>
      <c r="M40" s="138">
        <v>7719195.508179449</v>
      </c>
      <c r="N40" s="86">
        <v>0.9</v>
      </c>
      <c r="O40" s="62">
        <v>7297395.508179449</v>
      </c>
      <c r="P40" s="94">
        <v>0.45357000019878957</v>
      </c>
      <c r="Q40" s="61" t="s">
        <v>45</v>
      </c>
      <c r="R40" s="135">
        <v>3000</v>
      </c>
      <c r="S40" s="136">
        <v>9000</v>
      </c>
      <c r="T40" s="138">
        <v>12000</v>
      </c>
      <c r="U40" s="138">
        <v>2649226.8751259875</v>
      </c>
      <c r="V40" s="138">
        <v>4500</v>
      </c>
      <c r="W40" s="138">
        <v>14000</v>
      </c>
      <c r="X40" s="138">
        <v>18500</v>
      </c>
      <c r="Y40" s="138">
        <v>3186000</v>
      </c>
      <c r="Z40" s="138">
        <v>5835226.875125987</v>
      </c>
      <c r="AA40" s="62">
        <v>5516626.875125987</v>
      </c>
      <c r="AB40" s="94">
        <v>0.4540058050560011</v>
      </c>
      <c r="AC40" s="61" t="s">
        <v>45</v>
      </c>
      <c r="AD40" s="135">
        <v>3000</v>
      </c>
      <c r="AE40" s="136">
        <v>9000</v>
      </c>
      <c r="AF40" s="138">
        <v>12000</v>
      </c>
      <c r="AG40" s="138">
        <v>2649226.8751259875</v>
      </c>
      <c r="AH40" s="138">
        <v>4500</v>
      </c>
      <c r="AI40" s="138">
        <v>14000</v>
      </c>
      <c r="AJ40" s="138">
        <v>18500</v>
      </c>
      <c r="AK40" s="138">
        <v>3186000</v>
      </c>
      <c r="AL40" s="138">
        <v>5835226.875125987</v>
      </c>
      <c r="AM40" s="62">
        <v>5516626.875125987</v>
      </c>
      <c r="AN40" s="94">
        <v>0.4540058050560011</v>
      </c>
      <c r="AO40" s="63">
        <v>5188500</v>
      </c>
      <c r="AP40" s="62">
        <v>6758500</v>
      </c>
      <c r="AQ40" s="97">
        <v>43</v>
      </c>
      <c r="AR40" s="64">
        <v>4869800</v>
      </c>
      <c r="AS40" s="65">
        <v>6189000</v>
      </c>
      <c r="AT40" s="59"/>
      <c r="AU40" s="147">
        <v>25</v>
      </c>
      <c r="AV40" s="148">
        <v>7719195.508179449</v>
      </c>
      <c r="AW40" s="148">
        <v>3501195.508179448</v>
      </c>
      <c r="AX40" s="148">
        <v>5835226.875125987</v>
      </c>
      <c r="AY40" s="148">
        <v>2649226.8751259875</v>
      </c>
      <c r="AZ40" s="148">
        <v>5835226.875125987</v>
      </c>
      <c r="BA40" s="149">
        <v>2649226.8751259875</v>
      </c>
      <c r="BB40" s="150">
        <v>4869800</v>
      </c>
      <c r="BC40" s="150">
        <v>6189000</v>
      </c>
      <c r="BD40" s="150"/>
      <c r="BE40" s="150"/>
      <c r="BF40" s="150">
        <v>25</v>
      </c>
      <c r="BG40" s="150" t="e">
        <v>#REF!</v>
      </c>
      <c r="BH40" s="150"/>
    </row>
    <row r="41" spans="2:60" s="60" customFormat="1" ht="12">
      <c r="B41" s="81">
        <v>44</v>
      </c>
      <c r="C41" s="82">
        <v>26</v>
      </c>
      <c r="D41" s="61" t="s">
        <v>43</v>
      </c>
      <c r="E41" s="135">
        <v>3000</v>
      </c>
      <c r="F41" s="136">
        <v>12000</v>
      </c>
      <c r="G41" s="138">
        <v>15000</v>
      </c>
      <c r="H41" s="138">
        <v>3768725.395883934</v>
      </c>
      <c r="I41" s="138">
        <v>4500</v>
      </c>
      <c r="J41" s="138">
        <v>18000</v>
      </c>
      <c r="K41" s="138">
        <v>22500</v>
      </c>
      <c r="L41" s="138">
        <v>4488000</v>
      </c>
      <c r="M41" s="138">
        <v>8256725.395883935</v>
      </c>
      <c r="N41" s="86">
        <v>1</v>
      </c>
      <c r="O41" s="62">
        <v>8256725.395883935</v>
      </c>
      <c r="P41" s="94">
        <v>0.4564431073077329</v>
      </c>
      <c r="Q41" s="61" t="s">
        <v>45</v>
      </c>
      <c r="R41" s="135">
        <v>3000</v>
      </c>
      <c r="S41" s="136">
        <v>9000</v>
      </c>
      <c r="T41" s="138">
        <v>12000</v>
      </c>
      <c r="U41" s="138">
        <v>2859457.5470041367</v>
      </c>
      <c r="V41" s="138">
        <v>4500</v>
      </c>
      <c r="W41" s="138">
        <v>14000</v>
      </c>
      <c r="X41" s="138">
        <v>18500</v>
      </c>
      <c r="Y41" s="138">
        <v>3408000</v>
      </c>
      <c r="Z41" s="138">
        <v>6267457.547004137</v>
      </c>
      <c r="AA41" s="62">
        <v>6267457.547004137</v>
      </c>
      <c r="AB41" s="94">
        <v>0.45623883776779084</v>
      </c>
      <c r="AC41" s="61" t="s">
        <v>45</v>
      </c>
      <c r="AD41" s="135">
        <v>3000</v>
      </c>
      <c r="AE41" s="136">
        <v>9000</v>
      </c>
      <c r="AF41" s="138">
        <v>12000</v>
      </c>
      <c r="AG41" s="138">
        <v>2859457.5470041367</v>
      </c>
      <c r="AH41" s="138">
        <v>4500</v>
      </c>
      <c r="AI41" s="138">
        <v>14000</v>
      </c>
      <c r="AJ41" s="138">
        <v>18500</v>
      </c>
      <c r="AK41" s="138">
        <v>3408000</v>
      </c>
      <c r="AL41" s="138">
        <v>6267457.547004137</v>
      </c>
      <c r="AM41" s="62">
        <v>6267457.547004137</v>
      </c>
      <c r="AN41" s="94">
        <v>0.45623883776779084</v>
      </c>
      <c r="AO41" s="63">
        <v>5509000</v>
      </c>
      <c r="AP41" s="62">
        <v>7227600</v>
      </c>
      <c r="AQ41" s="97">
        <v>44</v>
      </c>
      <c r="AR41" s="64">
        <v>5287600</v>
      </c>
      <c r="AS41" s="65">
        <v>6772000</v>
      </c>
      <c r="AT41" s="59"/>
      <c r="AU41" s="147">
        <v>26</v>
      </c>
      <c r="AV41" s="148">
        <v>8256725.395883935</v>
      </c>
      <c r="AW41" s="148">
        <v>3768725.395883934</v>
      </c>
      <c r="AX41" s="148">
        <v>6267457.547004137</v>
      </c>
      <c r="AY41" s="148">
        <v>2859457.5470041367</v>
      </c>
      <c r="AZ41" s="148">
        <v>6267457.547004137</v>
      </c>
      <c r="BA41" s="149">
        <v>2859457.5470041367</v>
      </c>
      <c r="BB41" s="150">
        <v>5287600</v>
      </c>
      <c r="BC41" s="150">
        <v>6772000</v>
      </c>
      <c r="BD41" s="150"/>
      <c r="BE41" s="150"/>
      <c r="BF41" s="150">
        <v>26</v>
      </c>
      <c r="BG41" s="150" t="e">
        <v>#REF!</v>
      </c>
      <c r="BH41" s="150"/>
    </row>
    <row r="42" spans="2:60" s="60" customFormat="1" ht="12">
      <c r="B42" s="81">
        <v>45</v>
      </c>
      <c r="C42" s="82">
        <v>27</v>
      </c>
      <c r="D42" s="61" t="s">
        <v>43</v>
      </c>
      <c r="E42" s="135">
        <v>3000</v>
      </c>
      <c r="F42" s="136">
        <v>12000</v>
      </c>
      <c r="G42" s="138">
        <v>15000</v>
      </c>
      <c r="H42" s="138">
        <v>4042943.530781032</v>
      </c>
      <c r="I42" s="138">
        <v>4500</v>
      </c>
      <c r="J42" s="138">
        <v>18000</v>
      </c>
      <c r="K42" s="138">
        <v>22500</v>
      </c>
      <c r="L42" s="138">
        <v>4758000</v>
      </c>
      <c r="M42" s="138">
        <v>8800943.530781033</v>
      </c>
      <c r="N42" s="86">
        <v>1</v>
      </c>
      <c r="O42" s="62">
        <v>8800943.530781033</v>
      </c>
      <c r="P42" s="94">
        <v>0.45937614718705555</v>
      </c>
      <c r="Q42" s="61" t="s">
        <v>45</v>
      </c>
      <c r="R42" s="135">
        <v>3000</v>
      </c>
      <c r="S42" s="136">
        <v>9000</v>
      </c>
      <c r="T42" s="138">
        <v>12000</v>
      </c>
      <c r="U42" s="138">
        <v>3074943.98567924</v>
      </c>
      <c r="V42" s="138">
        <v>4500</v>
      </c>
      <c r="W42" s="138">
        <v>14000</v>
      </c>
      <c r="X42" s="138">
        <v>18500</v>
      </c>
      <c r="Y42" s="138">
        <v>3630000</v>
      </c>
      <c r="Z42" s="138">
        <v>6704943.98567924</v>
      </c>
      <c r="AA42" s="62">
        <v>6704943.98567924</v>
      </c>
      <c r="AB42" s="94">
        <v>0.4586084525458917</v>
      </c>
      <c r="AC42" s="61" t="s">
        <v>45</v>
      </c>
      <c r="AD42" s="135">
        <v>3000</v>
      </c>
      <c r="AE42" s="136">
        <v>9000</v>
      </c>
      <c r="AF42" s="138">
        <v>12000</v>
      </c>
      <c r="AG42" s="138">
        <v>3074943.98567924</v>
      </c>
      <c r="AH42" s="138">
        <v>4500</v>
      </c>
      <c r="AI42" s="138">
        <v>14000</v>
      </c>
      <c r="AJ42" s="138">
        <v>18500</v>
      </c>
      <c r="AK42" s="138">
        <v>3630000</v>
      </c>
      <c r="AL42" s="138">
        <v>6704943.98567924</v>
      </c>
      <c r="AM42" s="62">
        <v>6704943.98567924</v>
      </c>
      <c r="AN42" s="94">
        <v>0.4586084525458917</v>
      </c>
      <c r="AO42" s="63">
        <v>5829500</v>
      </c>
      <c r="AP42" s="62">
        <v>7696700</v>
      </c>
      <c r="AQ42" s="97">
        <v>45</v>
      </c>
      <c r="AR42" s="64">
        <v>5705400</v>
      </c>
      <c r="AS42" s="65">
        <v>7355000</v>
      </c>
      <c r="AT42" s="59"/>
      <c r="AU42" s="147">
        <v>27</v>
      </c>
      <c r="AV42" s="148">
        <v>8800943.530781033</v>
      </c>
      <c r="AW42" s="148">
        <v>4042943.530781032</v>
      </c>
      <c r="AX42" s="148">
        <v>6704943.98567924</v>
      </c>
      <c r="AY42" s="148">
        <v>3074943.98567924</v>
      </c>
      <c r="AZ42" s="148">
        <v>6704943.98567924</v>
      </c>
      <c r="BA42" s="149">
        <v>3074943.98567924</v>
      </c>
      <c r="BB42" s="150">
        <v>5705400</v>
      </c>
      <c r="BC42" s="150">
        <v>7355000</v>
      </c>
      <c r="BD42" s="150"/>
      <c r="BE42" s="150"/>
      <c r="BF42" s="150">
        <v>27</v>
      </c>
      <c r="BG42" s="150" t="e">
        <v>#REF!</v>
      </c>
      <c r="BH42" s="150"/>
    </row>
    <row r="43" spans="2:60" s="60" customFormat="1" ht="12">
      <c r="B43" s="81">
        <v>46</v>
      </c>
      <c r="C43" s="82">
        <v>28</v>
      </c>
      <c r="D43" s="61" t="s">
        <v>43</v>
      </c>
      <c r="E43" s="135">
        <v>3000</v>
      </c>
      <c r="F43" s="136">
        <v>12000</v>
      </c>
      <c r="G43" s="138">
        <v>15000</v>
      </c>
      <c r="H43" s="138">
        <v>4324017.119050558</v>
      </c>
      <c r="I43" s="138">
        <v>4500</v>
      </c>
      <c r="J43" s="138">
        <v>18000</v>
      </c>
      <c r="K43" s="138">
        <v>22500</v>
      </c>
      <c r="L43" s="138">
        <v>5028000</v>
      </c>
      <c r="M43" s="138">
        <v>9352017.119050559</v>
      </c>
      <c r="N43" s="86">
        <v>1</v>
      </c>
      <c r="O43" s="62">
        <v>9352017.119050559</v>
      </c>
      <c r="P43" s="94">
        <v>0.46236197645984883</v>
      </c>
      <c r="Q43" s="61" t="s">
        <v>45</v>
      </c>
      <c r="R43" s="135">
        <v>3000</v>
      </c>
      <c r="S43" s="136">
        <v>9000</v>
      </c>
      <c r="T43" s="138">
        <v>12000</v>
      </c>
      <c r="U43" s="138">
        <v>3295817.5853212206</v>
      </c>
      <c r="V43" s="138">
        <v>4500</v>
      </c>
      <c r="W43" s="138">
        <v>14000</v>
      </c>
      <c r="X43" s="138">
        <v>18500</v>
      </c>
      <c r="Y43" s="138">
        <v>3852000</v>
      </c>
      <c r="Z43" s="138">
        <v>7147817.585321221</v>
      </c>
      <c r="AA43" s="62">
        <v>7147817.585321221</v>
      </c>
      <c r="AB43" s="94">
        <v>0.4610942495356235</v>
      </c>
      <c r="AC43" s="61" t="s">
        <v>45</v>
      </c>
      <c r="AD43" s="135">
        <v>3000</v>
      </c>
      <c r="AE43" s="136">
        <v>9000</v>
      </c>
      <c r="AF43" s="138">
        <v>12000</v>
      </c>
      <c r="AG43" s="138">
        <v>3295817.5853212206</v>
      </c>
      <c r="AH43" s="138">
        <v>4500</v>
      </c>
      <c r="AI43" s="138">
        <v>14000</v>
      </c>
      <c r="AJ43" s="138">
        <v>18500</v>
      </c>
      <c r="AK43" s="138">
        <v>3852000</v>
      </c>
      <c r="AL43" s="138">
        <v>7147817.585321221</v>
      </c>
      <c r="AM43" s="62">
        <v>7147817.585321221</v>
      </c>
      <c r="AN43" s="94">
        <v>0.4610942495356235</v>
      </c>
      <c r="AO43" s="63">
        <v>6150000</v>
      </c>
      <c r="AP43" s="62">
        <v>8165800</v>
      </c>
      <c r="AQ43" s="97">
        <v>46</v>
      </c>
      <c r="AR43" s="64">
        <v>6123200</v>
      </c>
      <c r="AS43" s="65">
        <v>7938000</v>
      </c>
      <c r="AT43" s="59"/>
      <c r="AU43" s="147">
        <v>28</v>
      </c>
      <c r="AV43" s="148">
        <v>9352017.119050559</v>
      </c>
      <c r="AW43" s="148">
        <v>4324017.119050558</v>
      </c>
      <c r="AX43" s="148">
        <v>7147817.585321221</v>
      </c>
      <c r="AY43" s="148">
        <v>3295817.5853212206</v>
      </c>
      <c r="AZ43" s="148">
        <v>7147817.585321221</v>
      </c>
      <c r="BA43" s="149">
        <v>3295817.5853212206</v>
      </c>
      <c r="BB43" s="150">
        <v>6123200</v>
      </c>
      <c r="BC43" s="150">
        <v>7938000</v>
      </c>
      <c r="BD43" s="150"/>
      <c r="BE43" s="150"/>
      <c r="BF43" s="150">
        <v>28</v>
      </c>
      <c r="BG43" s="150" t="e">
        <v>#REF!</v>
      </c>
      <c r="BH43" s="150"/>
    </row>
    <row r="44" spans="2:60" s="60" customFormat="1" ht="12">
      <c r="B44" s="81">
        <v>47</v>
      </c>
      <c r="C44" s="82">
        <v>29</v>
      </c>
      <c r="D44" s="61" t="s">
        <v>43</v>
      </c>
      <c r="E44" s="135">
        <v>3000</v>
      </c>
      <c r="F44" s="136">
        <v>12000</v>
      </c>
      <c r="G44" s="138">
        <v>15000</v>
      </c>
      <c r="H44" s="138">
        <v>4612117.547026821</v>
      </c>
      <c r="I44" s="138">
        <v>4500</v>
      </c>
      <c r="J44" s="138">
        <v>18000</v>
      </c>
      <c r="K44" s="138">
        <v>22500</v>
      </c>
      <c r="L44" s="138">
        <v>5298000</v>
      </c>
      <c r="M44" s="138">
        <v>9910117.54702682</v>
      </c>
      <c r="N44" s="86">
        <v>1</v>
      </c>
      <c r="O44" s="62">
        <v>9910117.54702682</v>
      </c>
      <c r="P44" s="94">
        <v>0.46539483766370904</v>
      </c>
      <c r="Q44" s="61" t="s">
        <v>45</v>
      </c>
      <c r="R44" s="135">
        <v>3000</v>
      </c>
      <c r="S44" s="136">
        <v>9000</v>
      </c>
      <c r="T44" s="138">
        <v>12000</v>
      </c>
      <c r="U44" s="138">
        <v>3522213.024954251</v>
      </c>
      <c r="V44" s="138">
        <v>4500</v>
      </c>
      <c r="W44" s="138">
        <v>14000</v>
      </c>
      <c r="X44" s="138">
        <v>18500</v>
      </c>
      <c r="Y44" s="138">
        <v>4074000</v>
      </c>
      <c r="Z44" s="138">
        <v>7596213.024954251</v>
      </c>
      <c r="AA44" s="62">
        <v>7596213.024954251</v>
      </c>
      <c r="AB44" s="94">
        <v>0.46368012763510724</v>
      </c>
      <c r="AC44" s="61" t="s">
        <v>45</v>
      </c>
      <c r="AD44" s="135">
        <v>3000</v>
      </c>
      <c r="AE44" s="136">
        <v>9000</v>
      </c>
      <c r="AF44" s="138">
        <v>12000</v>
      </c>
      <c r="AG44" s="138">
        <v>3522213.024954251</v>
      </c>
      <c r="AH44" s="138">
        <v>4500</v>
      </c>
      <c r="AI44" s="138">
        <v>14000</v>
      </c>
      <c r="AJ44" s="138">
        <v>18500</v>
      </c>
      <c r="AK44" s="138">
        <v>4074000</v>
      </c>
      <c r="AL44" s="138">
        <v>7596213.024954251</v>
      </c>
      <c r="AM44" s="62">
        <v>7596213.024954251</v>
      </c>
      <c r="AN44" s="94">
        <v>0.46368012763510724</v>
      </c>
      <c r="AO44" s="63">
        <v>6470500</v>
      </c>
      <c r="AP44" s="62">
        <v>8634900</v>
      </c>
      <c r="AQ44" s="97">
        <v>47</v>
      </c>
      <c r="AR44" s="64">
        <v>6541000</v>
      </c>
      <c r="AS44" s="65">
        <v>8521000</v>
      </c>
      <c r="AT44" s="59"/>
      <c r="AU44" s="147">
        <v>29</v>
      </c>
      <c r="AV44" s="148">
        <v>9910117.54702682</v>
      </c>
      <c r="AW44" s="148">
        <v>4612117.547026821</v>
      </c>
      <c r="AX44" s="148">
        <v>7596213.024954251</v>
      </c>
      <c r="AY44" s="148">
        <v>3522213.024954251</v>
      </c>
      <c r="AZ44" s="148">
        <v>7596213.024954251</v>
      </c>
      <c r="BA44" s="149">
        <v>3522213.024954251</v>
      </c>
      <c r="BB44" s="150">
        <v>6541000</v>
      </c>
      <c r="BC44" s="150">
        <v>8521000</v>
      </c>
      <c r="BD44" s="150"/>
      <c r="BE44" s="150"/>
      <c r="BF44" s="150">
        <v>29</v>
      </c>
      <c r="BG44" s="150" t="e">
        <v>#REF!</v>
      </c>
      <c r="BH44" s="150"/>
    </row>
    <row r="45" spans="2:60" s="60" customFormat="1" ht="12">
      <c r="B45" s="81">
        <v>48</v>
      </c>
      <c r="C45" s="82">
        <v>30</v>
      </c>
      <c r="D45" s="61" t="s">
        <v>41</v>
      </c>
      <c r="E45" s="135">
        <v>3000</v>
      </c>
      <c r="F45" s="136">
        <v>15000</v>
      </c>
      <c r="G45" s="138">
        <v>18000</v>
      </c>
      <c r="H45" s="138">
        <v>4943420.485702491</v>
      </c>
      <c r="I45" s="138">
        <v>4500</v>
      </c>
      <c r="J45" s="138">
        <v>22000</v>
      </c>
      <c r="K45" s="138">
        <v>26500</v>
      </c>
      <c r="L45" s="138">
        <v>5616000</v>
      </c>
      <c r="M45" s="138">
        <v>10559420.485702492</v>
      </c>
      <c r="N45" s="86">
        <v>1</v>
      </c>
      <c r="O45" s="62">
        <v>10559420.485702492</v>
      </c>
      <c r="P45" s="94">
        <v>0.4681526313300912</v>
      </c>
      <c r="Q45" s="61" t="s">
        <v>43</v>
      </c>
      <c r="R45" s="135">
        <v>3000</v>
      </c>
      <c r="S45" s="136">
        <v>12000</v>
      </c>
      <c r="T45" s="138">
        <v>15000</v>
      </c>
      <c r="U45" s="138">
        <v>3790268.350578107</v>
      </c>
      <c r="V45" s="138">
        <v>4500</v>
      </c>
      <c r="W45" s="138">
        <v>18000</v>
      </c>
      <c r="X45" s="138">
        <v>22500</v>
      </c>
      <c r="Y45" s="138">
        <v>4344000</v>
      </c>
      <c r="Z45" s="138">
        <v>8134268.350578107</v>
      </c>
      <c r="AA45" s="62">
        <v>8134268.350578107</v>
      </c>
      <c r="AB45" s="94">
        <v>0.46596303284102136</v>
      </c>
      <c r="AC45" s="61" t="s">
        <v>45</v>
      </c>
      <c r="AD45" s="135">
        <v>3000</v>
      </c>
      <c r="AE45" s="136">
        <v>9000</v>
      </c>
      <c r="AF45" s="138">
        <v>12000</v>
      </c>
      <c r="AG45" s="138">
        <v>3754268.350578107</v>
      </c>
      <c r="AH45" s="138">
        <v>4500</v>
      </c>
      <c r="AI45" s="138">
        <v>14000</v>
      </c>
      <c r="AJ45" s="138">
        <v>18500</v>
      </c>
      <c r="AK45" s="138">
        <v>4296000</v>
      </c>
      <c r="AL45" s="138">
        <v>8050268.350578107</v>
      </c>
      <c r="AM45" s="62">
        <v>8050268.350578107</v>
      </c>
      <c r="AN45" s="94">
        <v>0.46635319309678724</v>
      </c>
      <c r="AO45" s="63">
        <v>6791000</v>
      </c>
      <c r="AP45" s="62">
        <v>9104000</v>
      </c>
      <c r="AQ45" s="97">
        <v>48</v>
      </c>
      <c r="AR45" s="64">
        <v>6971200</v>
      </c>
      <c r="AS45" s="65">
        <v>9178800</v>
      </c>
      <c r="AT45" s="59"/>
      <c r="AU45" s="147">
        <v>30</v>
      </c>
      <c r="AV45" s="148">
        <v>10559420.485702492</v>
      </c>
      <c r="AW45" s="148">
        <v>4943420.485702491</v>
      </c>
      <c r="AX45" s="148">
        <v>8134268.350578107</v>
      </c>
      <c r="AY45" s="148">
        <v>3790268.350578107</v>
      </c>
      <c r="AZ45" s="148">
        <v>8050268.350578107</v>
      </c>
      <c r="BA45" s="149">
        <v>3754268.350578107</v>
      </c>
      <c r="BB45" s="150">
        <v>6971200</v>
      </c>
      <c r="BC45" s="150">
        <v>9178800</v>
      </c>
      <c r="BD45" s="150"/>
      <c r="BE45" s="150"/>
      <c r="BF45" s="150">
        <v>30</v>
      </c>
      <c r="BG45" s="150" t="e">
        <v>#REF!</v>
      </c>
      <c r="BH45" s="150"/>
    </row>
    <row r="46" spans="2:60" s="60" customFormat="1" ht="12">
      <c r="B46" s="81">
        <v>49</v>
      </c>
      <c r="C46" s="82">
        <v>31</v>
      </c>
      <c r="D46" s="61" t="s">
        <v>41</v>
      </c>
      <c r="E46" s="135">
        <v>1500</v>
      </c>
      <c r="F46" s="136">
        <v>15000</v>
      </c>
      <c r="G46" s="138">
        <v>16500</v>
      </c>
      <c r="H46" s="138">
        <v>5265005.997845054</v>
      </c>
      <c r="I46" s="138">
        <v>2000</v>
      </c>
      <c r="J46" s="138">
        <v>22000</v>
      </c>
      <c r="K46" s="138">
        <v>24000</v>
      </c>
      <c r="L46" s="138">
        <v>5904000</v>
      </c>
      <c r="M46" s="138">
        <v>11169005.997845054</v>
      </c>
      <c r="N46" s="86">
        <v>1</v>
      </c>
      <c r="O46" s="62">
        <v>11169005.997845054</v>
      </c>
      <c r="P46" s="94">
        <v>0.4713943209324879</v>
      </c>
      <c r="Q46" s="61" t="s">
        <v>43</v>
      </c>
      <c r="R46" s="135">
        <v>1500</v>
      </c>
      <c r="S46" s="136">
        <v>12000</v>
      </c>
      <c r="T46" s="138">
        <v>13500</v>
      </c>
      <c r="U46" s="138">
        <v>4047025.0593425594</v>
      </c>
      <c r="V46" s="138">
        <v>2000</v>
      </c>
      <c r="W46" s="138">
        <v>18000</v>
      </c>
      <c r="X46" s="138">
        <v>20000</v>
      </c>
      <c r="Y46" s="138">
        <v>4584000</v>
      </c>
      <c r="Z46" s="138">
        <v>8631025.05934256</v>
      </c>
      <c r="AA46" s="62">
        <v>8631025.05934256</v>
      </c>
      <c r="AB46" s="94">
        <v>0.4688927481402572</v>
      </c>
      <c r="AC46" s="61" t="s">
        <v>45</v>
      </c>
      <c r="AD46" s="135">
        <v>1500</v>
      </c>
      <c r="AE46" s="136">
        <v>9000</v>
      </c>
      <c r="AF46" s="138">
        <v>10500</v>
      </c>
      <c r="AG46" s="138">
        <v>3974125.0593425594</v>
      </c>
      <c r="AH46" s="138">
        <v>2000</v>
      </c>
      <c r="AI46" s="138">
        <v>14000</v>
      </c>
      <c r="AJ46" s="138">
        <v>16000</v>
      </c>
      <c r="AK46" s="138">
        <v>4488000</v>
      </c>
      <c r="AL46" s="138">
        <v>8462125.05934256</v>
      </c>
      <c r="AM46" s="62">
        <v>8462125.05934256</v>
      </c>
      <c r="AN46" s="94">
        <v>0.46963676753452727</v>
      </c>
      <c r="AO46" s="63">
        <v>7150000</v>
      </c>
      <c r="AP46" s="62">
        <v>9554000</v>
      </c>
      <c r="AQ46" s="97">
        <v>49</v>
      </c>
      <c r="AR46" s="64">
        <v>7401400</v>
      </c>
      <c r="AS46" s="65">
        <v>9836600</v>
      </c>
      <c r="AT46" s="59"/>
      <c r="AU46" s="147">
        <v>31</v>
      </c>
      <c r="AV46" s="148">
        <v>11169005.997845054</v>
      </c>
      <c r="AW46" s="148">
        <v>5265005.997845054</v>
      </c>
      <c r="AX46" s="148">
        <v>8631025.05934256</v>
      </c>
      <c r="AY46" s="148">
        <v>4047025.0593425594</v>
      </c>
      <c r="AZ46" s="148">
        <v>8462125.05934256</v>
      </c>
      <c r="BA46" s="149">
        <v>3974125.0593425594</v>
      </c>
      <c r="BB46" s="150">
        <v>7401400</v>
      </c>
      <c r="BC46" s="150">
        <v>9836600</v>
      </c>
      <c r="BD46" s="150"/>
      <c r="BE46" s="150"/>
      <c r="BF46" s="150">
        <v>31</v>
      </c>
      <c r="BG46" s="150" t="e">
        <v>#REF!</v>
      </c>
      <c r="BH46" s="150"/>
    </row>
    <row r="47" spans="2:60" s="60" customFormat="1" ht="12">
      <c r="B47" s="81">
        <v>50</v>
      </c>
      <c r="C47" s="82">
        <v>32</v>
      </c>
      <c r="D47" s="61" t="s">
        <v>41</v>
      </c>
      <c r="E47" s="135">
        <v>1500</v>
      </c>
      <c r="F47" s="136">
        <v>15000</v>
      </c>
      <c r="G47" s="138">
        <v>16500</v>
      </c>
      <c r="H47" s="138">
        <v>5594631.14779118</v>
      </c>
      <c r="I47" s="138">
        <v>2000</v>
      </c>
      <c r="J47" s="138">
        <v>22000</v>
      </c>
      <c r="K47" s="138">
        <v>24000</v>
      </c>
      <c r="L47" s="138">
        <v>6192000</v>
      </c>
      <c r="M47" s="138">
        <v>11786631.14779118</v>
      </c>
      <c r="N47" s="86">
        <v>1</v>
      </c>
      <c r="O47" s="62">
        <v>11786631.14779118</v>
      </c>
      <c r="P47" s="94">
        <v>0.4746590503801093</v>
      </c>
      <c r="Q47" s="61" t="s">
        <v>43</v>
      </c>
      <c r="R47" s="135">
        <v>1500</v>
      </c>
      <c r="S47" s="136">
        <v>12000</v>
      </c>
      <c r="T47" s="138">
        <v>13500</v>
      </c>
      <c r="U47" s="138">
        <v>4310200.685826123</v>
      </c>
      <c r="V47" s="138">
        <v>2000</v>
      </c>
      <c r="W47" s="138">
        <v>18000</v>
      </c>
      <c r="X47" s="138">
        <v>20000</v>
      </c>
      <c r="Y47" s="138">
        <v>4824000</v>
      </c>
      <c r="Z47" s="138">
        <v>9134200.685826123</v>
      </c>
      <c r="AA47" s="62">
        <v>9134200.685826123</v>
      </c>
      <c r="AB47" s="94">
        <v>0.47187497122921995</v>
      </c>
      <c r="AC47" s="61" t="s">
        <v>45</v>
      </c>
      <c r="AD47" s="135">
        <v>1500</v>
      </c>
      <c r="AE47" s="136">
        <v>9000</v>
      </c>
      <c r="AF47" s="138">
        <v>10500</v>
      </c>
      <c r="AG47" s="138">
        <v>4199478.185826123</v>
      </c>
      <c r="AH47" s="138">
        <v>2000</v>
      </c>
      <c r="AI47" s="138">
        <v>14000</v>
      </c>
      <c r="AJ47" s="138">
        <v>16000</v>
      </c>
      <c r="AK47" s="138">
        <v>4680000</v>
      </c>
      <c r="AL47" s="138">
        <v>8879478.185826123</v>
      </c>
      <c r="AM47" s="62">
        <v>8879478.185826123</v>
      </c>
      <c r="AN47" s="94">
        <v>0.47294200153895805</v>
      </c>
      <c r="AO47" s="63">
        <v>7509000</v>
      </c>
      <c r="AP47" s="62">
        <v>10004000</v>
      </c>
      <c r="AQ47" s="97">
        <v>50</v>
      </c>
      <c r="AR47" s="64">
        <v>7831600</v>
      </c>
      <c r="AS47" s="65">
        <v>10494400</v>
      </c>
      <c r="AT47" s="59"/>
      <c r="AU47" s="147">
        <v>32</v>
      </c>
      <c r="AV47" s="148">
        <v>11786631.14779118</v>
      </c>
      <c r="AW47" s="148">
        <v>5594631.14779118</v>
      </c>
      <c r="AX47" s="148">
        <v>9134200.685826123</v>
      </c>
      <c r="AY47" s="148">
        <v>4310200.685826123</v>
      </c>
      <c r="AZ47" s="148">
        <v>8879478.185826123</v>
      </c>
      <c r="BA47" s="149">
        <v>4199478.185826123</v>
      </c>
      <c r="BB47" s="150">
        <v>7831600</v>
      </c>
      <c r="BC47" s="150">
        <v>10494400</v>
      </c>
      <c r="BD47" s="150"/>
      <c r="BE47" s="150"/>
      <c r="BF47" s="150">
        <v>32</v>
      </c>
      <c r="BG47" s="150" t="e">
        <v>#REF!</v>
      </c>
      <c r="BH47" s="150"/>
    </row>
    <row r="48" spans="2:60" s="60" customFormat="1" ht="12">
      <c r="B48" s="81">
        <v>51</v>
      </c>
      <c r="C48" s="82">
        <v>33</v>
      </c>
      <c r="D48" s="61" t="s">
        <v>41</v>
      </c>
      <c r="E48" s="135">
        <v>1500</v>
      </c>
      <c r="F48" s="136">
        <v>15000</v>
      </c>
      <c r="G48" s="138">
        <v>16500</v>
      </c>
      <c r="H48" s="138">
        <v>5932496.9264859585</v>
      </c>
      <c r="I48" s="138">
        <v>2000</v>
      </c>
      <c r="J48" s="138">
        <v>22000</v>
      </c>
      <c r="K48" s="138">
        <v>24000</v>
      </c>
      <c r="L48" s="138">
        <v>6480000</v>
      </c>
      <c r="M48" s="138">
        <v>12412496.92648596</v>
      </c>
      <c r="N48" s="86">
        <v>1</v>
      </c>
      <c r="O48" s="62">
        <v>12412496.92648596</v>
      </c>
      <c r="P48" s="94">
        <v>0.47794549006712045</v>
      </c>
      <c r="Q48" s="61" t="s">
        <v>43</v>
      </c>
      <c r="R48" s="135">
        <v>1500</v>
      </c>
      <c r="S48" s="136">
        <v>12000</v>
      </c>
      <c r="T48" s="138">
        <v>13500</v>
      </c>
      <c r="U48" s="138">
        <v>4579955.702971775</v>
      </c>
      <c r="V48" s="138">
        <v>2000</v>
      </c>
      <c r="W48" s="138">
        <v>18000</v>
      </c>
      <c r="X48" s="138">
        <v>20000</v>
      </c>
      <c r="Y48" s="138">
        <v>5064000</v>
      </c>
      <c r="Z48" s="138">
        <v>9643955.702971775</v>
      </c>
      <c r="AA48" s="62">
        <v>9643955.702971775</v>
      </c>
      <c r="AB48" s="94">
        <v>0.4749042658460642</v>
      </c>
      <c r="AC48" s="61" t="s">
        <v>45</v>
      </c>
      <c r="AD48" s="135">
        <v>1500</v>
      </c>
      <c r="AE48" s="136">
        <v>9000</v>
      </c>
      <c r="AF48" s="138">
        <v>10500</v>
      </c>
      <c r="AG48" s="138">
        <v>4430465.140471775</v>
      </c>
      <c r="AH48" s="138">
        <v>2000</v>
      </c>
      <c r="AI48" s="138">
        <v>14000</v>
      </c>
      <c r="AJ48" s="138">
        <v>16000</v>
      </c>
      <c r="AK48" s="138">
        <v>4872000</v>
      </c>
      <c r="AL48" s="138">
        <v>9302465.140471775</v>
      </c>
      <c r="AM48" s="62">
        <v>9302465.140471775</v>
      </c>
      <c r="AN48" s="94">
        <v>0.4762678573442183</v>
      </c>
      <c r="AO48" s="63">
        <v>7868000</v>
      </c>
      <c r="AP48" s="62">
        <v>10454000</v>
      </c>
      <c r="AQ48" s="97">
        <v>51</v>
      </c>
      <c r="AR48" s="64">
        <v>8261800</v>
      </c>
      <c r="AS48" s="65">
        <v>11152200</v>
      </c>
      <c r="AT48" s="59"/>
      <c r="AU48" s="147">
        <v>33</v>
      </c>
      <c r="AV48" s="148">
        <v>12412496.92648596</v>
      </c>
      <c r="AW48" s="148">
        <v>5932496.9264859585</v>
      </c>
      <c r="AX48" s="148">
        <v>9643955.702971775</v>
      </c>
      <c r="AY48" s="148">
        <v>4579955.702971775</v>
      </c>
      <c r="AZ48" s="148">
        <v>9302465.140471775</v>
      </c>
      <c r="BA48" s="149">
        <v>4430465.140471775</v>
      </c>
      <c r="BB48" s="150">
        <v>8261800</v>
      </c>
      <c r="BC48" s="150">
        <v>11152200</v>
      </c>
      <c r="BD48" s="150"/>
      <c r="BE48" s="150"/>
      <c r="BF48" s="150">
        <v>33</v>
      </c>
      <c r="BG48" s="150" t="e">
        <v>#REF!</v>
      </c>
      <c r="BH48" s="150"/>
    </row>
    <row r="49" spans="2:60" s="60" customFormat="1" ht="12">
      <c r="B49" s="81">
        <v>52</v>
      </c>
      <c r="C49" s="82">
        <v>34</v>
      </c>
      <c r="D49" s="61" t="s">
        <v>41</v>
      </c>
      <c r="E49" s="135">
        <v>1500</v>
      </c>
      <c r="F49" s="136">
        <v>15000</v>
      </c>
      <c r="G49" s="138">
        <v>16500</v>
      </c>
      <c r="H49" s="138">
        <v>6278809.349648107</v>
      </c>
      <c r="I49" s="138">
        <v>2000</v>
      </c>
      <c r="J49" s="138">
        <v>22000</v>
      </c>
      <c r="K49" s="138">
        <v>24000</v>
      </c>
      <c r="L49" s="138">
        <v>6768000</v>
      </c>
      <c r="M49" s="138">
        <v>13046809.349648107</v>
      </c>
      <c r="N49" s="86">
        <v>1</v>
      </c>
      <c r="O49" s="62">
        <v>13046809.349648107</v>
      </c>
      <c r="P49" s="94">
        <v>0.4812524795433955</v>
      </c>
      <c r="Q49" s="61" t="s">
        <v>43</v>
      </c>
      <c r="R49" s="135">
        <v>1500</v>
      </c>
      <c r="S49" s="136">
        <v>12000</v>
      </c>
      <c r="T49" s="138">
        <v>13500</v>
      </c>
      <c r="U49" s="138">
        <v>4856454.595546069</v>
      </c>
      <c r="V49" s="138">
        <v>2000</v>
      </c>
      <c r="W49" s="138">
        <v>18000</v>
      </c>
      <c r="X49" s="138">
        <v>20000</v>
      </c>
      <c r="Y49" s="138">
        <v>5304000</v>
      </c>
      <c r="Z49" s="138">
        <v>10160454.595546069</v>
      </c>
      <c r="AA49" s="62">
        <v>10160454.595546069</v>
      </c>
      <c r="AB49" s="94">
        <v>0.4779761131627852</v>
      </c>
      <c r="AC49" s="61" t="s">
        <v>45</v>
      </c>
      <c r="AD49" s="135">
        <v>1500</v>
      </c>
      <c r="AE49" s="136">
        <v>9000</v>
      </c>
      <c r="AF49" s="138">
        <v>10500</v>
      </c>
      <c r="AG49" s="138">
        <v>4667226.768983569</v>
      </c>
      <c r="AH49" s="138">
        <v>2000</v>
      </c>
      <c r="AI49" s="138">
        <v>14000</v>
      </c>
      <c r="AJ49" s="138">
        <v>16000</v>
      </c>
      <c r="AK49" s="138">
        <v>5064000</v>
      </c>
      <c r="AL49" s="138">
        <v>9731226.768983569</v>
      </c>
      <c r="AM49" s="62">
        <v>9731226.768983569</v>
      </c>
      <c r="AN49" s="94">
        <v>0.47961340124756574</v>
      </c>
      <c r="AO49" s="63">
        <v>8227000</v>
      </c>
      <c r="AP49" s="62">
        <v>10904000</v>
      </c>
      <c r="AQ49" s="97">
        <v>52</v>
      </c>
      <c r="AR49" s="64">
        <v>8692000</v>
      </c>
      <c r="AS49" s="65">
        <v>11810000</v>
      </c>
      <c r="AT49" s="59"/>
      <c r="AU49" s="147">
        <v>34</v>
      </c>
      <c r="AV49" s="148">
        <v>13046809.349648107</v>
      </c>
      <c r="AW49" s="148">
        <v>6278809.349648107</v>
      </c>
      <c r="AX49" s="148">
        <v>10160454.595546069</v>
      </c>
      <c r="AY49" s="148">
        <v>4856454.595546069</v>
      </c>
      <c r="AZ49" s="148">
        <v>9731226.768983569</v>
      </c>
      <c r="BA49" s="149">
        <v>4667226.768983569</v>
      </c>
      <c r="BB49" s="150">
        <v>8692000</v>
      </c>
      <c r="BC49" s="150">
        <v>11810000</v>
      </c>
      <c r="BD49" s="150"/>
      <c r="BE49" s="150"/>
      <c r="BF49" s="150">
        <v>34</v>
      </c>
      <c r="BG49" s="150" t="e">
        <v>#REF!</v>
      </c>
      <c r="BH49" s="150"/>
    </row>
    <row r="50" spans="2:60" s="60" customFormat="1" ht="12">
      <c r="B50" s="81">
        <v>53</v>
      </c>
      <c r="C50" s="82">
        <v>35</v>
      </c>
      <c r="D50" s="61" t="s">
        <v>41</v>
      </c>
      <c r="E50" s="135">
        <v>1500</v>
      </c>
      <c r="F50" s="136">
        <v>15000</v>
      </c>
      <c r="G50" s="138">
        <v>16500</v>
      </c>
      <c r="H50" s="138">
        <v>6633779.583389309</v>
      </c>
      <c r="I50" s="138">
        <v>2000</v>
      </c>
      <c r="J50" s="138">
        <v>22000</v>
      </c>
      <c r="K50" s="138">
        <v>24000</v>
      </c>
      <c r="L50" s="138">
        <v>7056000</v>
      </c>
      <c r="M50" s="138">
        <v>13689779.583389308</v>
      </c>
      <c r="N50" s="86">
        <v>1</v>
      </c>
      <c r="O50" s="62">
        <v>13689779.583389308</v>
      </c>
      <c r="P50" s="94">
        <v>0.4845789914279191</v>
      </c>
      <c r="Q50" s="61" t="s">
        <v>43</v>
      </c>
      <c r="R50" s="135">
        <v>1500</v>
      </c>
      <c r="S50" s="136">
        <v>12000</v>
      </c>
      <c r="T50" s="138">
        <v>13500</v>
      </c>
      <c r="U50" s="138">
        <v>5139865.96043472</v>
      </c>
      <c r="V50" s="138">
        <v>2000</v>
      </c>
      <c r="W50" s="138">
        <v>18000</v>
      </c>
      <c r="X50" s="138">
        <v>20000</v>
      </c>
      <c r="Y50" s="138">
        <v>5544000</v>
      </c>
      <c r="Z50" s="138">
        <v>10683865.96043472</v>
      </c>
      <c r="AA50" s="62">
        <v>10683865.96043472</v>
      </c>
      <c r="AB50" s="94">
        <v>0.4810867133179179</v>
      </c>
      <c r="AC50" s="61" t="s">
        <v>45</v>
      </c>
      <c r="AD50" s="135">
        <v>1500</v>
      </c>
      <c r="AE50" s="136">
        <v>9000</v>
      </c>
      <c r="AF50" s="138">
        <v>10500</v>
      </c>
      <c r="AG50" s="138">
        <v>4909907.438208158</v>
      </c>
      <c r="AH50" s="138">
        <v>2000</v>
      </c>
      <c r="AI50" s="138">
        <v>14000</v>
      </c>
      <c r="AJ50" s="138">
        <v>16000</v>
      </c>
      <c r="AK50" s="138">
        <v>5256000</v>
      </c>
      <c r="AL50" s="138">
        <v>10165907.438208159</v>
      </c>
      <c r="AM50" s="62">
        <v>10165907.438208159</v>
      </c>
      <c r="AN50" s="94">
        <v>0.4829777831494379</v>
      </c>
      <c r="AO50" s="63">
        <v>8586000</v>
      </c>
      <c r="AP50" s="62">
        <v>11354000</v>
      </c>
      <c r="AQ50" s="97">
        <v>53</v>
      </c>
      <c r="AR50" s="64">
        <v>9105333.333333334</v>
      </c>
      <c r="AS50" s="65">
        <v>12462333.333333334</v>
      </c>
      <c r="AT50" s="59"/>
      <c r="AU50" s="147">
        <v>35</v>
      </c>
      <c r="AV50" s="148">
        <v>13689779.583389308</v>
      </c>
      <c r="AW50" s="148">
        <v>6633779.583389309</v>
      </c>
      <c r="AX50" s="148">
        <v>10683865.96043472</v>
      </c>
      <c r="AY50" s="148">
        <v>5139865.96043472</v>
      </c>
      <c r="AZ50" s="148">
        <v>10165907.438208159</v>
      </c>
      <c r="BA50" s="149">
        <v>4909907.438208158</v>
      </c>
      <c r="BB50" s="150">
        <v>9105333.333333334</v>
      </c>
      <c r="BC50" s="150">
        <v>12462333.333333334</v>
      </c>
      <c r="BD50" s="150"/>
      <c r="BE50" s="150"/>
      <c r="BF50" s="150">
        <v>35</v>
      </c>
      <c r="BG50" s="150" t="e">
        <v>#REF!</v>
      </c>
      <c r="BH50" s="150"/>
    </row>
    <row r="51" spans="2:60" s="60" customFormat="1" ht="12">
      <c r="B51" s="81">
        <v>54</v>
      </c>
      <c r="C51" s="82">
        <v>36</v>
      </c>
      <c r="D51" s="61" t="s">
        <v>41</v>
      </c>
      <c r="E51" s="135">
        <v>1500</v>
      </c>
      <c r="F51" s="136">
        <v>15000</v>
      </c>
      <c r="G51" s="138">
        <v>16500</v>
      </c>
      <c r="H51" s="138">
        <v>6997624.072974041</v>
      </c>
      <c r="I51" s="138">
        <v>2000</v>
      </c>
      <c r="J51" s="138">
        <v>22000</v>
      </c>
      <c r="K51" s="138">
        <v>24000</v>
      </c>
      <c r="L51" s="138">
        <v>7344000</v>
      </c>
      <c r="M51" s="138">
        <v>14341624.072974041</v>
      </c>
      <c r="N51" s="86">
        <v>1</v>
      </c>
      <c r="O51" s="62">
        <v>14341624.072974041</v>
      </c>
      <c r="P51" s="94">
        <v>0.4879241038091814</v>
      </c>
      <c r="Q51" s="61" t="s">
        <v>43</v>
      </c>
      <c r="R51" s="135">
        <v>1500</v>
      </c>
      <c r="S51" s="136">
        <v>12000</v>
      </c>
      <c r="T51" s="138">
        <v>13500</v>
      </c>
      <c r="U51" s="138">
        <v>5430362.609445588</v>
      </c>
      <c r="V51" s="138">
        <v>2000</v>
      </c>
      <c r="W51" s="138">
        <v>18000</v>
      </c>
      <c r="X51" s="138">
        <v>20000</v>
      </c>
      <c r="Y51" s="138">
        <v>5784000</v>
      </c>
      <c r="Z51" s="138">
        <v>11214362.609445587</v>
      </c>
      <c r="AA51" s="62">
        <v>11214362.609445587</v>
      </c>
      <c r="AB51" s="94">
        <v>0.48423283592343663</v>
      </c>
      <c r="AC51" s="61" t="s">
        <v>45</v>
      </c>
      <c r="AD51" s="135">
        <v>1500</v>
      </c>
      <c r="AE51" s="136">
        <v>9000</v>
      </c>
      <c r="AF51" s="138">
        <v>10500</v>
      </c>
      <c r="AG51" s="138">
        <v>5158655.124163361</v>
      </c>
      <c r="AH51" s="138">
        <v>2000</v>
      </c>
      <c r="AI51" s="138">
        <v>14000</v>
      </c>
      <c r="AJ51" s="138">
        <v>16000</v>
      </c>
      <c r="AK51" s="138">
        <v>5448000</v>
      </c>
      <c r="AL51" s="138">
        <v>10606655.124163361</v>
      </c>
      <c r="AM51" s="62">
        <v>10606655.124163361</v>
      </c>
      <c r="AN51" s="94">
        <v>0.48636022042531235</v>
      </c>
      <c r="AO51" s="63">
        <v>8877000</v>
      </c>
      <c r="AP51" s="62">
        <v>12576000</v>
      </c>
      <c r="AQ51" s="97">
        <v>54</v>
      </c>
      <c r="AR51" s="64">
        <v>9518666.666666668</v>
      </c>
      <c r="AS51" s="65">
        <v>13114666.666666668</v>
      </c>
      <c r="AT51" s="59"/>
      <c r="AU51" s="147">
        <v>36</v>
      </c>
      <c r="AV51" s="148">
        <v>14341624.072974041</v>
      </c>
      <c r="AW51" s="148">
        <v>6997624.072974041</v>
      </c>
      <c r="AX51" s="148">
        <v>11214362.609445587</v>
      </c>
      <c r="AY51" s="148">
        <v>5430362.609445588</v>
      </c>
      <c r="AZ51" s="148">
        <v>10606655.124163361</v>
      </c>
      <c r="BA51" s="149">
        <v>5158655.124163361</v>
      </c>
      <c r="BB51" s="150">
        <v>9518666.666666668</v>
      </c>
      <c r="BC51" s="150">
        <v>13114666.666666668</v>
      </c>
      <c r="BD51" s="150"/>
      <c r="BE51" s="150"/>
      <c r="BF51" s="150">
        <v>36</v>
      </c>
      <c r="BG51" s="150" t="e">
        <v>#REF!</v>
      </c>
      <c r="BH51" s="150"/>
    </row>
    <row r="52" spans="2:60" s="60" customFormat="1" ht="12">
      <c r="B52" s="81">
        <v>55</v>
      </c>
      <c r="C52" s="82">
        <v>37</v>
      </c>
      <c r="D52" s="61" t="s">
        <v>41</v>
      </c>
      <c r="E52" s="135">
        <v>1500</v>
      </c>
      <c r="F52" s="136">
        <v>15000</v>
      </c>
      <c r="G52" s="138">
        <v>16500</v>
      </c>
      <c r="H52" s="138">
        <v>7370564.674798392</v>
      </c>
      <c r="I52" s="138">
        <v>2000</v>
      </c>
      <c r="J52" s="138">
        <v>22000</v>
      </c>
      <c r="K52" s="138">
        <v>24000</v>
      </c>
      <c r="L52" s="138">
        <v>7632000</v>
      </c>
      <c r="M52" s="138">
        <v>15002564.674798392</v>
      </c>
      <c r="N52" s="86">
        <v>1</v>
      </c>
      <c r="O52" s="62">
        <v>15002564.674798392</v>
      </c>
      <c r="P52" s="94">
        <v>0.49128697889765566</v>
      </c>
      <c r="Q52" s="61" t="s">
        <v>43</v>
      </c>
      <c r="R52" s="135">
        <v>1500</v>
      </c>
      <c r="S52" s="136">
        <v>12000</v>
      </c>
      <c r="T52" s="138">
        <v>13500</v>
      </c>
      <c r="U52" s="138">
        <v>5728121.674681727</v>
      </c>
      <c r="V52" s="138">
        <v>2000</v>
      </c>
      <c r="W52" s="138">
        <v>18000</v>
      </c>
      <c r="X52" s="138">
        <v>20000</v>
      </c>
      <c r="Y52" s="138">
        <v>6024000</v>
      </c>
      <c r="Z52" s="138">
        <v>11752121.674681727</v>
      </c>
      <c r="AA52" s="62">
        <v>11752121.674681727</v>
      </c>
      <c r="AB52" s="94">
        <v>0.4874117060089796</v>
      </c>
      <c r="AC52" s="61" t="s">
        <v>45</v>
      </c>
      <c r="AD52" s="135">
        <v>1500</v>
      </c>
      <c r="AE52" s="136">
        <v>9000</v>
      </c>
      <c r="AF52" s="138">
        <v>10500</v>
      </c>
      <c r="AG52" s="138">
        <v>5413621.5022674445</v>
      </c>
      <c r="AH52" s="138">
        <v>2000</v>
      </c>
      <c r="AI52" s="138">
        <v>14000</v>
      </c>
      <c r="AJ52" s="138">
        <v>16000</v>
      </c>
      <c r="AK52" s="138">
        <v>5640000</v>
      </c>
      <c r="AL52" s="138">
        <v>11053621.502267445</v>
      </c>
      <c r="AM52" s="62">
        <v>11053621.502267445</v>
      </c>
      <c r="AN52" s="94">
        <v>0.48975998510143853</v>
      </c>
      <c r="AO52" s="63">
        <v>9168000</v>
      </c>
      <c r="AP52" s="62">
        <v>13798000</v>
      </c>
      <c r="AQ52" s="97">
        <v>55</v>
      </c>
      <c r="AR52" s="64">
        <v>9932000</v>
      </c>
      <c r="AS52" s="65">
        <v>13767000</v>
      </c>
      <c r="AT52" s="59"/>
      <c r="AU52" s="147">
        <v>37</v>
      </c>
      <c r="AV52" s="148">
        <v>15002564.674798392</v>
      </c>
      <c r="AW52" s="148">
        <v>7370564.674798392</v>
      </c>
      <c r="AX52" s="148">
        <v>11752121.674681727</v>
      </c>
      <c r="AY52" s="148">
        <v>5728121.674681727</v>
      </c>
      <c r="AZ52" s="148">
        <v>11053621.502267445</v>
      </c>
      <c r="BA52" s="149">
        <v>5413621.5022674445</v>
      </c>
      <c r="BB52" s="150">
        <v>9932000</v>
      </c>
      <c r="BC52" s="150">
        <v>13767000</v>
      </c>
      <c r="BD52" s="150"/>
      <c r="BE52" s="150"/>
      <c r="BF52" s="150">
        <v>37</v>
      </c>
      <c r="BG52" s="150" t="e">
        <v>#REF!</v>
      </c>
      <c r="BH52" s="150"/>
    </row>
    <row r="53" spans="2:60" s="60" customFormat="1" ht="12">
      <c r="B53" s="81">
        <v>56</v>
      </c>
      <c r="C53" s="82">
        <v>38</v>
      </c>
      <c r="D53" s="61" t="s">
        <v>41</v>
      </c>
      <c r="E53" s="135">
        <v>1500</v>
      </c>
      <c r="F53" s="136">
        <v>15000</v>
      </c>
      <c r="G53" s="138">
        <v>16500</v>
      </c>
      <c r="H53" s="138">
        <v>7752828.791668351</v>
      </c>
      <c r="I53" s="138">
        <v>2000</v>
      </c>
      <c r="J53" s="138">
        <v>22000</v>
      </c>
      <c r="K53" s="138">
        <v>24000</v>
      </c>
      <c r="L53" s="138">
        <v>7920000</v>
      </c>
      <c r="M53" s="138">
        <v>15672828.791668352</v>
      </c>
      <c r="N53" s="86">
        <v>1</v>
      </c>
      <c r="O53" s="62">
        <v>15672828.791668352</v>
      </c>
      <c r="P53" s="94">
        <v>0.4946668463442758</v>
      </c>
      <c r="Q53" s="61" t="s">
        <v>43</v>
      </c>
      <c r="R53" s="135">
        <v>1500</v>
      </c>
      <c r="S53" s="136">
        <v>12000</v>
      </c>
      <c r="T53" s="138">
        <v>13500</v>
      </c>
      <c r="U53" s="138">
        <v>6033324.71654877</v>
      </c>
      <c r="V53" s="138">
        <v>2000</v>
      </c>
      <c r="W53" s="138">
        <v>18000</v>
      </c>
      <c r="X53" s="138">
        <v>20000</v>
      </c>
      <c r="Y53" s="138">
        <v>6264000</v>
      </c>
      <c r="Z53" s="138">
        <v>12297324.71654877</v>
      </c>
      <c r="AA53" s="62">
        <v>12297324.71654877</v>
      </c>
      <c r="AB53" s="94">
        <v>0.4906209159809854</v>
      </c>
      <c r="AC53" s="61" t="s">
        <v>45</v>
      </c>
      <c r="AD53" s="135">
        <v>1500</v>
      </c>
      <c r="AE53" s="136">
        <v>9000</v>
      </c>
      <c r="AF53" s="138">
        <v>10500</v>
      </c>
      <c r="AG53" s="138">
        <v>5674962.03982413</v>
      </c>
      <c r="AH53" s="138">
        <v>2000</v>
      </c>
      <c r="AI53" s="138">
        <v>14000</v>
      </c>
      <c r="AJ53" s="138">
        <v>16000</v>
      </c>
      <c r="AK53" s="138">
        <v>5832000</v>
      </c>
      <c r="AL53" s="138">
        <v>11506962.03982413</v>
      </c>
      <c r="AM53" s="62">
        <v>11506962.03982413</v>
      </c>
      <c r="AN53" s="94">
        <v>0.49317639357667203</v>
      </c>
      <c r="AO53" s="63">
        <v>9497750</v>
      </c>
      <c r="AP53" s="62">
        <v>13798000</v>
      </c>
      <c r="AQ53" s="97">
        <v>56</v>
      </c>
      <c r="AR53" s="64">
        <v>10312500</v>
      </c>
      <c r="AS53" s="65">
        <v>14199250</v>
      </c>
      <c r="AT53" s="59"/>
      <c r="AU53" s="147">
        <v>38</v>
      </c>
      <c r="AV53" s="148">
        <v>15672828.791668352</v>
      </c>
      <c r="AW53" s="148">
        <v>7752828.791668351</v>
      </c>
      <c r="AX53" s="148">
        <v>12297324.71654877</v>
      </c>
      <c r="AY53" s="148">
        <v>6033324.71654877</v>
      </c>
      <c r="AZ53" s="148">
        <v>11506962.03982413</v>
      </c>
      <c r="BA53" s="149">
        <v>5674962.03982413</v>
      </c>
      <c r="BB53" s="150">
        <v>10312500</v>
      </c>
      <c r="BC53" s="150">
        <v>14199250</v>
      </c>
      <c r="BD53" s="150"/>
      <c r="BE53" s="150"/>
      <c r="BF53" s="150">
        <v>38</v>
      </c>
      <c r="BG53" s="150" t="e">
        <v>#REF!</v>
      </c>
      <c r="BH53" s="150"/>
    </row>
    <row r="54" spans="2:60" s="60" customFormat="1" ht="12">
      <c r="B54" s="81">
        <v>57</v>
      </c>
      <c r="C54" s="82">
        <v>39</v>
      </c>
      <c r="D54" s="61" t="s">
        <v>41</v>
      </c>
      <c r="E54" s="135">
        <v>1500</v>
      </c>
      <c r="F54" s="136">
        <v>15000</v>
      </c>
      <c r="G54" s="138">
        <v>16500</v>
      </c>
      <c r="H54" s="138">
        <v>8144649.511460059</v>
      </c>
      <c r="I54" s="138">
        <v>2000</v>
      </c>
      <c r="J54" s="138">
        <v>22000</v>
      </c>
      <c r="K54" s="138">
        <v>24000</v>
      </c>
      <c r="L54" s="138">
        <v>8208000</v>
      </c>
      <c r="M54" s="138">
        <v>16352649.511460058</v>
      </c>
      <c r="N54" s="86">
        <v>1</v>
      </c>
      <c r="O54" s="62">
        <v>16352649.511460058</v>
      </c>
      <c r="P54" s="94">
        <v>0.4980629900831806</v>
      </c>
      <c r="Q54" s="61" t="s">
        <v>43</v>
      </c>
      <c r="R54" s="135">
        <v>1500</v>
      </c>
      <c r="S54" s="136">
        <v>12000</v>
      </c>
      <c r="T54" s="138">
        <v>13500</v>
      </c>
      <c r="U54" s="138">
        <v>6346157.834462488</v>
      </c>
      <c r="V54" s="138">
        <v>2000</v>
      </c>
      <c r="W54" s="138">
        <v>18000</v>
      </c>
      <c r="X54" s="138">
        <v>20000</v>
      </c>
      <c r="Y54" s="138">
        <v>6504000</v>
      </c>
      <c r="Z54" s="138">
        <v>12850157.834462488</v>
      </c>
      <c r="AA54" s="62">
        <v>12850157.834462488</v>
      </c>
      <c r="AB54" s="94">
        <v>0.4938583569333989</v>
      </c>
      <c r="AC54" s="61" t="s">
        <v>45</v>
      </c>
      <c r="AD54" s="135">
        <v>1500</v>
      </c>
      <c r="AE54" s="136">
        <v>9000</v>
      </c>
      <c r="AF54" s="138">
        <v>10500</v>
      </c>
      <c r="AG54" s="138">
        <v>5942836.090819733</v>
      </c>
      <c r="AH54" s="138">
        <v>2000</v>
      </c>
      <c r="AI54" s="138">
        <v>14000</v>
      </c>
      <c r="AJ54" s="138">
        <v>16000</v>
      </c>
      <c r="AK54" s="138">
        <v>6024000</v>
      </c>
      <c r="AL54" s="138">
        <v>11966836.090819733</v>
      </c>
      <c r="AM54" s="62">
        <v>11966836.090819733</v>
      </c>
      <c r="AN54" s="94">
        <v>0.49660879832546</v>
      </c>
      <c r="AO54" s="63">
        <v>9827500</v>
      </c>
      <c r="AP54" s="62">
        <v>13798000</v>
      </c>
      <c r="AQ54" s="97">
        <v>57</v>
      </c>
      <c r="AR54" s="64">
        <v>10693000</v>
      </c>
      <c r="AS54" s="65">
        <v>14631500</v>
      </c>
      <c r="AT54" s="59"/>
      <c r="AU54" s="147">
        <v>39</v>
      </c>
      <c r="AV54" s="148">
        <v>16352649.511460058</v>
      </c>
      <c r="AW54" s="148">
        <v>8144649.511460059</v>
      </c>
      <c r="AX54" s="148">
        <v>12850157.834462488</v>
      </c>
      <c r="AY54" s="148">
        <v>6346157.834462488</v>
      </c>
      <c r="AZ54" s="148">
        <v>11966836.090819733</v>
      </c>
      <c r="BA54" s="149">
        <v>5942836.090819733</v>
      </c>
      <c r="BB54" s="150">
        <v>10693000</v>
      </c>
      <c r="BC54" s="150">
        <v>14631500</v>
      </c>
      <c r="BD54" s="150"/>
      <c r="BE54" s="150"/>
      <c r="BF54" s="150">
        <v>39</v>
      </c>
      <c r="BG54" s="150" t="e">
        <v>#REF!</v>
      </c>
      <c r="BH54" s="150"/>
    </row>
    <row r="55" spans="2:60" s="60" customFormat="1" ht="12">
      <c r="B55" s="81">
        <v>58</v>
      </c>
      <c r="C55" s="82">
        <v>40</v>
      </c>
      <c r="D55" s="61" t="s">
        <v>41</v>
      </c>
      <c r="E55" s="135">
        <v>1500</v>
      </c>
      <c r="F55" s="136">
        <v>15000</v>
      </c>
      <c r="G55" s="138">
        <v>16500</v>
      </c>
      <c r="H55" s="138">
        <v>8546265.74924656</v>
      </c>
      <c r="I55" s="138">
        <v>2000</v>
      </c>
      <c r="J55" s="138">
        <v>22000</v>
      </c>
      <c r="K55" s="138">
        <v>24000</v>
      </c>
      <c r="L55" s="138">
        <v>8496000</v>
      </c>
      <c r="M55" s="138">
        <v>17042265.74924656</v>
      </c>
      <c r="N55" s="86">
        <v>1</v>
      </c>
      <c r="O55" s="62">
        <v>17042265.74924656</v>
      </c>
      <c r="P55" s="94">
        <v>0.5014747378660253</v>
      </c>
      <c r="Q55" s="61" t="s">
        <v>43</v>
      </c>
      <c r="R55" s="135">
        <v>1500</v>
      </c>
      <c r="S55" s="136">
        <v>12000</v>
      </c>
      <c r="T55" s="138">
        <v>13500</v>
      </c>
      <c r="U55" s="138">
        <v>6666811.780324049</v>
      </c>
      <c r="V55" s="138">
        <v>2000</v>
      </c>
      <c r="W55" s="138">
        <v>18000</v>
      </c>
      <c r="X55" s="138">
        <v>20000</v>
      </c>
      <c r="Y55" s="138">
        <v>6744000</v>
      </c>
      <c r="Z55" s="138">
        <v>13410811.78032405</v>
      </c>
      <c r="AA55" s="62">
        <v>13410811.78032405</v>
      </c>
      <c r="AB55" s="94">
        <v>0.49712216452887664</v>
      </c>
      <c r="AC55" s="61" t="s">
        <v>45</v>
      </c>
      <c r="AD55" s="135">
        <v>1500</v>
      </c>
      <c r="AE55" s="136">
        <v>9000</v>
      </c>
      <c r="AF55" s="138">
        <v>10500</v>
      </c>
      <c r="AG55" s="138">
        <v>6217406.993090226</v>
      </c>
      <c r="AH55" s="138">
        <v>2000</v>
      </c>
      <c r="AI55" s="138">
        <v>14000</v>
      </c>
      <c r="AJ55" s="138">
        <v>16000</v>
      </c>
      <c r="AK55" s="138">
        <v>6216000</v>
      </c>
      <c r="AL55" s="138">
        <v>12433406.993090227</v>
      </c>
      <c r="AM55" s="62">
        <v>12433406.993090227</v>
      </c>
      <c r="AN55" s="94">
        <v>0.5000565811563559</v>
      </c>
      <c r="AO55" s="63">
        <v>10157250</v>
      </c>
      <c r="AP55" s="62">
        <v>13798000</v>
      </c>
      <c r="AQ55" s="97">
        <v>58</v>
      </c>
      <c r="AR55" s="64">
        <v>11073500</v>
      </c>
      <c r="AS55" s="65">
        <v>15063750</v>
      </c>
      <c r="AT55" s="59"/>
      <c r="AU55" s="147">
        <v>40</v>
      </c>
      <c r="AV55" s="148">
        <v>17042265.74924656</v>
      </c>
      <c r="AW55" s="148">
        <v>8546265.74924656</v>
      </c>
      <c r="AX55" s="148">
        <v>13410811.78032405</v>
      </c>
      <c r="AY55" s="148">
        <v>6666811.780324049</v>
      </c>
      <c r="AZ55" s="148">
        <v>12433406.993090227</v>
      </c>
      <c r="BA55" s="149">
        <v>6217406.993090226</v>
      </c>
      <c r="BB55" s="150">
        <v>11073500</v>
      </c>
      <c r="BC55" s="150">
        <v>15063750</v>
      </c>
      <c r="BD55" s="150"/>
      <c r="BE55" s="150"/>
      <c r="BF55" s="150">
        <v>40</v>
      </c>
      <c r="BG55" s="150" t="e">
        <v>#REF!</v>
      </c>
      <c r="BH55" s="150"/>
    </row>
    <row r="56" spans="2:60" s="60" customFormat="1" ht="12">
      <c r="B56" s="81">
        <v>59</v>
      </c>
      <c r="C56" s="82">
        <v>41</v>
      </c>
      <c r="D56" s="61" t="s">
        <v>41</v>
      </c>
      <c r="E56" s="135">
        <v>1500</v>
      </c>
      <c r="F56" s="136">
        <v>15000</v>
      </c>
      <c r="G56" s="138">
        <v>16500</v>
      </c>
      <c r="H56" s="138">
        <v>8957922.392977724</v>
      </c>
      <c r="I56" s="138">
        <v>2000</v>
      </c>
      <c r="J56" s="138">
        <v>22000</v>
      </c>
      <c r="K56" s="138">
        <v>24000</v>
      </c>
      <c r="L56" s="138">
        <v>8784000</v>
      </c>
      <c r="M56" s="138">
        <v>17741922.392977722</v>
      </c>
      <c r="N56" s="86">
        <v>1</v>
      </c>
      <c r="O56" s="62">
        <v>17741922.392977722</v>
      </c>
      <c r="P56" s="94">
        <v>0.5049014528731837</v>
      </c>
      <c r="Q56" s="61" t="s">
        <v>43</v>
      </c>
      <c r="R56" s="135">
        <v>1500</v>
      </c>
      <c r="S56" s="136">
        <v>12000</v>
      </c>
      <c r="T56" s="138">
        <v>13500</v>
      </c>
      <c r="U56" s="138">
        <v>6995482.07483215</v>
      </c>
      <c r="V56" s="138">
        <v>2000</v>
      </c>
      <c r="W56" s="138">
        <v>18000</v>
      </c>
      <c r="X56" s="138">
        <v>20000</v>
      </c>
      <c r="Y56" s="138">
        <v>6984000</v>
      </c>
      <c r="Z56" s="138">
        <v>13979482.074832149</v>
      </c>
      <c r="AA56" s="62">
        <v>13979482.074832149</v>
      </c>
      <c r="AB56" s="94">
        <v>0.5004106759739269</v>
      </c>
      <c r="AC56" s="61" t="s">
        <v>45</v>
      </c>
      <c r="AD56" s="135">
        <v>1500</v>
      </c>
      <c r="AE56" s="136">
        <v>9000</v>
      </c>
      <c r="AF56" s="138">
        <v>10500</v>
      </c>
      <c r="AG56" s="138">
        <v>6498842.167917482</v>
      </c>
      <c r="AH56" s="138">
        <v>2000</v>
      </c>
      <c r="AI56" s="138">
        <v>14000</v>
      </c>
      <c r="AJ56" s="138">
        <v>16000</v>
      </c>
      <c r="AK56" s="138">
        <v>6408000</v>
      </c>
      <c r="AL56" s="138">
        <v>12906842.167917483</v>
      </c>
      <c r="AM56" s="62">
        <v>12906842.167917483</v>
      </c>
      <c r="AN56" s="94">
        <v>0.5035191477022662</v>
      </c>
      <c r="AO56" s="63">
        <v>10487000</v>
      </c>
      <c r="AP56" s="62">
        <v>13798000</v>
      </c>
      <c r="AQ56" s="97">
        <v>59</v>
      </c>
      <c r="AR56" s="64">
        <v>11454000</v>
      </c>
      <c r="AS56" s="65">
        <v>15496000</v>
      </c>
      <c r="AT56" s="59"/>
      <c r="AU56" s="147">
        <v>41</v>
      </c>
      <c r="AV56" s="148">
        <v>17741922.392977722</v>
      </c>
      <c r="AW56" s="148">
        <v>8957922.392977724</v>
      </c>
      <c r="AX56" s="148">
        <v>13979482.074832149</v>
      </c>
      <c r="AY56" s="148">
        <v>6995482.07483215</v>
      </c>
      <c r="AZ56" s="148">
        <v>12906842.167917483</v>
      </c>
      <c r="BA56" s="149">
        <v>6498842.167917482</v>
      </c>
      <c r="BB56" s="150">
        <v>11454000</v>
      </c>
      <c r="BC56" s="150">
        <v>15496000</v>
      </c>
      <c r="BD56" s="150"/>
      <c r="BE56" s="150"/>
      <c r="BF56" s="150">
        <v>41</v>
      </c>
      <c r="BG56" s="150" t="e">
        <v>#REF!</v>
      </c>
      <c r="BH56" s="150"/>
    </row>
    <row r="57" spans="2:60" s="60" customFormat="1" ht="12">
      <c r="B57" s="83"/>
      <c r="C57" s="84"/>
      <c r="D57" s="66"/>
      <c r="E57" s="119"/>
      <c r="F57" s="117"/>
      <c r="G57" s="67"/>
      <c r="H57" s="67"/>
      <c r="I57" s="67"/>
      <c r="J57" s="67"/>
      <c r="K57" s="67"/>
      <c r="L57" s="67"/>
      <c r="M57" s="67"/>
      <c r="N57" s="67"/>
      <c r="O57" s="67"/>
      <c r="P57" s="92"/>
      <c r="Q57" s="66"/>
      <c r="R57" s="119"/>
      <c r="S57" s="117"/>
      <c r="T57" s="67"/>
      <c r="U57" s="67"/>
      <c r="V57" s="67"/>
      <c r="W57" s="67"/>
      <c r="X57" s="67"/>
      <c r="Y57" s="67"/>
      <c r="Z57" s="67"/>
      <c r="AA57" s="67"/>
      <c r="AB57" s="92"/>
      <c r="AC57" s="66"/>
      <c r="AD57" s="119"/>
      <c r="AE57" s="117"/>
      <c r="AF57" s="67"/>
      <c r="AG57" s="67"/>
      <c r="AH57" s="67"/>
      <c r="AI57" s="67"/>
      <c r="AJ57" s="67"/>
      <c r="AK57" s="67"/>
      <c r="AL57" s="67"/>
      <c r="AM57" s="67"/>
      <c r="AN57" s="92"/>
      <c r="AO57" s="68"/>
      <c r="AP57" s="67"/>
      <c r="AQ57" s="69"/>
      <c r="AR57" s="70"/>
      <c r="AS57" s="71"/>
      <c r="AT57" s="59"/>
      <c r="AU57" s="147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>
        <v>0</v>
      </c>
      <c r="BG57" s="150" t="e">
        <v>#REF!</v>
      </c>
      <c r="BH57" s="150"/>
    </row>
    <row r="58" spans="4:59" ht="12"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72"/>
      <c r="AT58" s="59"/>
      <c r="AU58" s="147"/>
      <c r="AV58" s="150"/>
      <c r="AW58" s="150"/>
      <c r="AX58" s="150"/>
      <c r="BF58" s="143">
        <v>0</v>
      </c>
      <c r="BG58" s="143" t="e">
        <v>#REF!</v>
      </c>
    </row>
    <row r="59" spans="4:50" ht="12"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59"/>
      <c r="AU59" s="147"/>
      <c r="AV59" s="150"/>
      <c r="AW59" s="150"/>
      <c r="AX59" s="150"/>
    </row>
    <row r="60" spans="4:50" ht="12"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59"/>
      <c r="AU60" s="147"/>
      <c r="AV60" s="150"/>
      <c r="AW60" s="150"/>
      <c r="AX60" s="150"/>
    </row>
    <row r="61" spans="4:50" ht="12"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59"/>
      <c r="AU61" s="147"/>
      <c r="AV61" s="150"/>
      <c r="AW61" s="150"/>
      <c r="AX61" s="150"/>
    </row>
    <row r="62" spans="4:50" ht="12"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59"/>
      <c r="AU62" s="147"/>
      <c r="AV62" s="150"/>
      <c r="AW62" s="150"/>
      <c r="AX62" s="150"/>
    </row>
    <row r="63" spans="4:50" ht="12"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59"/>
      <c r="AU63" s="147"/>
      <c r="AV63" s="150"/>
      <c r="AW63" s="150"/>
      <c r="AX63" s="150"/>
    </row>
    <row r="64" spans="4:50" ht="12"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59"/>
      <c r="AU64" s="147"/>
      <c r="AV64" s="150"/>
      <c r="AW64" s="150"/>
      <c r="AX64" s="150"/>
    </row>
    <row r="65" spans="4:50" ht="12"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59"/>
      <c r="AU65" s="147"/>
      <c r="AV65" s="150"/>
      <c r="AW65" s="150"/>
      <c r="AX65" s="150"/>
    </row>
    <row r="66" spans="4:50" ht="12"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59"/>
      <c r="AU66" s="147"/>
      <c r="AV66" s="150"/>
      <c r="AW66" s="150"/>
      <c r="AX66" s="150"/>
    </row>
    <row r="67" spans="4:50" ht="12"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59"/>
      <c r="AU67" s="147"/>
      <c r="AV67" s="150"/>
      <c r="AW67" s="150"/>
      <c r="AX67" s="150"/>
    </row>
    <row r="68" spans="4:50" ht="12"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59"/>
      <c r="AU68" s="147"/>
      <c r="AV68" s="150"/>
      <c r="AW68" s="150"/>
      <c r="AX68" s="150"/>
    </row>
    <row r="69" spans="4:50" ht="12"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59"/>
      <c r="AU69" s="147"/>
      <c r="AV69" s="150"/>
      <c r="AW69" s="150"/>
      <c r="AX69" s="150"/>
    </row>
    <row r="70" spans="4:50" ht="12"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59"/>
      <c r="AU70" s="147"/>
      <c r="AV70" s="150"/>
      <c r="AW70" s="150"/>
      <c r="AX70" s="150"/>
    </row>
    <row r="71" spans="4:50" ht="12"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59"/>
      <c r="AU71" s="147"/>
      <c r="AV71" s="150"/>
      <c r="AW71" s="150"/>
      <c r="AX71" s="150"/>
    </row>
    <row r="72" spans="4:50" ht="12"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59"/>
      <c r="AU72" s="147"/>
      <c r="AV72" s="150"/>
      <c r="AW72" s="150"/>
      <c r="AX72" s="150"/>
    </row>
    <row r="73" spans="4:50" ht="12"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59"/>
      <c r="AU73" s="147"/>
      <c r="AV73" s="150"/>
      <c r="AW73" s="150"/>
      <c r="AX73" s="150"/>
    </row>
    <row r="74" spans="4:50" ht="12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59"/>
      <c r="AU74" s="147"/>
      <c r="AV74" s="150"/>
      <c r="AW74" s="150"/>
      <c r="AX74" s="150"/>
    </row>
    <row r="75" spans="4:50" ht="12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59"/>
      <c r="AU75" s="147"/>
      <c r="AV75" s="150"/>
      <c r="AW75" s="150"/>
      <c r="AX75" s="150"/>
    </row>
    <row r="76" spans="4:50" ht="12"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59"/>
      <c r="AU76" s="147"/>
      <c r="AV76" s="150"/>
      <c r="AW76" s="150"/>
      <c r="AX76" s="150"/>
    </row>
    <row r="77" spans="4:50" ht="12"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59"/>
      <c r="AU77" s="147"/>
      <c r="AV77" s="150"/>
      <c r="AW77" s="150"/>
      <c r="AX77" s="150"/>
    </row>
    <row r="78" spans="4:50" ht="12"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59"/>
      <c r="AU78" s="147"/>
      <c r="AV78" s="150"/>
      <c r="AW78" s="150"/>
      <c r="AX78" s="150"/>
    </row>
    <row r="79" spans="4:50" ht="12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59"/>
      <c r="AU79" s="147"/>
      <c r="AV79" s="150"/>
      <c r="AW79" s="150"/>
      <c r="AX79" s="150"/>
    </row>
    <row r="80" spans="4:50" ht="12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59"/>
      <c r="AU80" s="147"/>
      <c r="AV80" s="150"/>
      <c r="AW80" s="150"/>
      <c r="AX80" s="150"/>
    </row>
    <row r="81" spans="4:50" ht="12"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59"/>
      <c r="AU81" s="147"/>
      <c r="AV81" s="150"/>
      <c r="AW81" s="150"/>
      <c r="AX81" s="150"/>
    </row>
    <row r="82" spans="4:50" ht="12"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59"/>
      <c r="AU82" s="147"/>
      <c r="AV82" s="150"/>
      <c r="AW82" s="150"/>
      <c r="AX82" s="150"/>
    </row>
    <row r="83" spans="4:50" ht="12"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59"/>
      <c r="AU83" s="147"/>
      <c r="AV83" s="150"/>
      <c r="AW83" s="150"/>
      <c r="AX83" s="150"/>
    </row>
    <row r="84" spans="4:50" ht="12"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59"/>
      <c r="AU84" s="147"/>
      <c r="AV84" s="150"/>
      <c r="AW84" s="150"/>
      <c r="AX84" s="150"/>
    </row>
    <row r="85" spans="4:50" ht="12"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59"/>
      <c r="AU85" s="147"/>
      <c r="AV85" s="150"/>
      <c r="AW85" s="150"/>
      <c r="AX85" s="150"/>
    </row>
    <row r="86" spans="4:50" ht="12"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59"/>
      <c r="AU86" s="147"/>
      <c r="AV86" s="150"/>
      <c r="AW86" s="150"/>
      <c r="AX86" s="150"/>
    </row>
    <row r="87" spans="4:50" ht="12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59"/>
      <c r="AU87" s="147"/>
      <c r="AV87" s="150"/>
      <c r="AW87" s="150"/>
      <c r="AX87" s="150"/>
    </row>
    <row r="88" spans="4:50" ht="12"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59"/>
      <c r="AU88" s="147"/>
      <c r="AV88" s="150"/>
      <c r="AW88" s="150"/>
      <c r="AX88" s="150"/>
    </row>
    <row r="89" spans="4:50" ht="12"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59"/>
      <c r="AU89" s="147"/>
      <c r="AV89" s="150"/>
      <c r="AW89" s="150"/>
      <c r="AX89" s="150"/>
    </row>
    <row r="90" spans="4:50" ht="12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59"/>
      <c r="AU90" s="147"/>
      <c r="AV90" s="150"/>
      <c r="AW90" s="150"/>
      <c r="AX90" s="150"/>
    </row>
    <row r="91" spans="4:50" ht="12"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59"/>
      <c r="AU91" s="147"/>
      <c r="AV91" s="150"/>
      <c r="AW91" s="150"/>
      <c r="AX91" s="150"/>
    </row>
    <row r="92" spans="4:50" ht="12"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59"/>
      <c r="AU92" s="147"/>
      <c r="AV92" s="150"/>
      <c r="AW92" s="150"/>
      <c r="AX92" s="150"/>
    </row>
    <row r="93" spans="4:50" ht="12"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59"/>
      <c r="AU93" s="147"/>
      <c r="AV93" s="150"/>
      <c r="AW93" s="150"/>
      <c r="AX93" s="150"/>
    </row>
    <row r="94" spans="46:47" ht="12">
      <c r="AT94" s="59"/>
      <c r="AU94" s="147"/>
    </row>
    <row r="95" spans="46:47" ht="12">
      <c r="AT95" s="59"/>
      <c r="AU95" s="147"/>
    </row>
    <row r="96" spans="46:47" ht="12">
      <c r="AT96" s="59"/>
      <c r="AU96" s="147"/>
    </row>
    <row r="97" spans="46:47" ht="12">
      <c r="AT97" s="59"/>
      <c r="AU97" s="147"/>
    </row>
    <row r="98" spans="46:47" ht="12">
      <c r="AT98" s="59"/>
      <c r="AU98" s="147"/>
    </row>
    <row r="99" spans="46:47" ht="12">
      <c r="AT99" s="59"/>
      <c r="AU99" s="147"/>
    </row>
    <row r="100" spans="46:47" ht="12">
      <c r="AT100" s="59"/>
      <c r="AU100" s="147"/>
    </row>
    <row r="101" spans="46:47" ht="12">
      <c r="AT101" s="59"/>
      <c r="AU101" s="147"/>
    </row>
    <row r="102" spans="46:47" ht="12">
      <c r="AT102" s="59"/>
      <c r="AU102" s="147"/>
    </row>
    <row r="103" spans="46:47" ht="12">
      <c r="AT103" s="59"/>
      <c r="AU103" s="147"/>
    </row>
    <row r="104" spans="46:47" ht="12">
      <c r="AT104" s="59"/>
      <c r="AU104" s="147"/>
    </row>
    <row r="105" spans="46:47" ht="12">
      <c r="AT105" s="59"/>
      <c r="AU105" s="147"/>
    </row>
    <row r="106" spans="46:47" ht="12">
      <c r="AT106" s="59"/>
      <c r="AU106" s="147"/>
    </row>
    <row r="107" spans="46:47" ht="12">
      <c r="AT107" s="59"/>
      <c r="AU107" s="147"/>
    </row>
    <row r="108" spans="46:47" ht="12">
      <c r="AT108" s="59"/>
      <c r="AU108" s="147"/>
    </row>
    <row r="109" spans="46:47" ht="12">
      <c r="AT109" s="59"/>
      <c r="AU109" s="147"/>
    </row>
    <row r="110" spans="46:47" ht="12">
      <c r="AT110" s="59"/>
      <c r="AU110" s="147"/>
    </row>
    <row r="111" spans="46:47" ht="12">
      <c r="AT111" s="59"/>
      <c r="AU111" s="147"/>
    </row>
    <row r="112" spans="46:47" ht="12">
      <c r="AT112" s="59"/>
      <c r="AU112" s="147"/>
    </row>
    <row r="113" spans="46:47" ht="12">
      <c r="AT113" s="59"/>
      <c r="AU113" s="147"/>
    </row>
    <row r="114" spans="46:47" ht="12">
      <c r="AT114" s="59"/>
      <c r="AU114" s="147"/>
    </row>
    <row r="115" spans="46:47" ht="12">
      <c r="AT115" s="59"/>
      <c r="AU115" s="147"/>
    </row>
    <row r="116" spans="46:47" ht="12">
      <c r="AT116" s="59"/>
      <c r="AU116" s="147"/>
    </row>
    <row r="117" spans="46:47" ht="12">
      <c r="AT117" s="59"/>
      <c r="AU117" s="147"/>
    </row>
    <row r="118" spans="46:47" ht="12">
      <c r="AT118" s="59"/>
      <c r="AU118" s="147"/>
    </row>
    <row r="119" spans="46:47" ht="12">
      <c r="AT119" s="59"/>
      <c r="AU119" s="147"/>
    </row>
    <row r="120" spans="46:47" ht="12">
      <c r="AT120" s="59"/>
      <c r="AU120" s="147"/>
    </row>
    <row r="121" spans="46:47" ht="12">
      <c r="AT121" s="59"/>
      <c r="AU121" s="147"/>
    </row>
    <row r="122" spans="46:47" ht="12">
      <c r="AT122" s="59"/>
      <c r="AU122" s="147"/>
    </row>
    <row r="123" spans="46:47" ht="12">
      <c r="AT123" s="59"/>
      <c r="AU123" s="147"/>
    </row>
    <row r="124" spans="46:47" ht="12">
      <c r="AT124" s="59"/>
      <c r="AU124" s="147"/>
    </row>
    <row r="125" spans="46:47" ht="12">
      <c r="AT125" s="59"/>
      <c r="AU125" s="147"/>
    </row>
    <row r="126" spans="46:47" ht="12">
      <c r="AT126" s="59"/>
      <c r="AU126" s="147"/>
    </row>
    <row r="127" spans="46:47" ht="12">
      <c r="AT127" s="59"/>
      <c r="AU127" s="147"/>
    </row>
    <row r="128" spans="46:47" ht="12">
      <c r="AT128" s="59"/>
      <c r="AU128" s="147"/>
    </row>
    <row r="129" spans="46:47" ht="12">
      <c r="AT129" s="59"/>
      <c r="AU129" s="147"/>
    </row>
    <row r="130" spans="46:47" ht="12">
      <c r="AT130" s="59"/>
      <c r="AU130" s="147"/>
    </row>
    <row r="131" spans="46:47" ht="12">
      <c r="AT131" s="59"/>
      <c r="AU131" s="147"/>
    </row>
    <row r="132" spans="46:47" ht="12">
      <c r="AT132" s="59"/>
      <c r="AU132" s="147"/>
    </row>
    <row r="133" spans="46:47" ht="12">
      <c r="AT133" s="59"/>
      <c r="AU133" s="147"/>
    </row>
    <row r="134" spans="46:47" ht="12">
      <c r="AT134" s="59"/>
      <c r="AU134" s="147"/>
    </row>
    <row r="135" spans="46:47" ht="12">
      <c r="AT135" s="59"/>
      <c r="AU135" s="147"/>
    </row>
    <row r="136" spans="46:47" ht="12">
      <c r="AT136" s="59"/>
      <c r="AU136" s="147"/>
    </row>
    <row r="137" spans="46:47" ht="12">
      <c r="AT137" s="59"/>
      <c r="AU137" s="147"/>
    </row>
    <row r="138" spans="46:47" ht="12">
      <c r="AT138" s="59"/>
      <c r="AU138" s="147"/>
    </row>
    <row r="139" spans="46:47" ht="12">
      <c r="AT139" s="59"/>
      <c r="AU139" s="147"/>
    </row>
    <row r="140" spans="46:47" ht="12">
      <c r="AT140" s="59"/>
      <c r="AU140" s="147"/>
    </row>
    <row r="141" spans="46:47" ht="12">
      <c r="AT141" s="59"/>
      <c r="AU141" s="147"/>
    </row>
    <row r="142" spans="46:47" ht="12">
      <c r="AT142" s="59"/>
      <c r="AU142" s="147"/>
    </row>
    <row r="143" spans="46:47" ht="12">
      <c r="AT143" s="59"/>
      <c r="AU143" s="147"/>
    </row>
    <row r="144" spans="46:47" ht="12">
      <c r="AT144" s="59"/>
      <c r="AU144" s="147"/>
    </row>
    <row r="145" spans="46:47" ht="12">
      <c r="AT145" s="59"/>
      <c r="AU145" s="147"/>
    </row>
    <row r="146" spans="46:47" ht="12">
      <c r="AT146" s="59"/>
      <c r="AU146" s="147"/>
    </row>
    <row r="147" spans="46:47" ht="12">
      <c r="AT147" s="59"/>
      <c r="AU147" s="147"/>
    </row>
    <row r="148" spans="46:47" ht="12">
      <c r="AT148" s="59"/>
      <c r="AU148" s="147"/>
    </row>
    <row r="149" spans="46:47" ht="12">
      <c r="AT149" s="59"/>
      <c r="AU149" s="147"/>
    </row>
    <row r="150" spans="46:47" ht="12">
      <c r="AT150" s="59"/>
      <c r="AU150" s="147"/>
    </row>
    <row r="151" spans="46:47" ht="12">
      <c r="AT151" s="59"/>
      <c r="AU151" s="147"/>
    </row>
    <row r="152" spans="46:47" ht="12">
      <c r="AT152" s="59"/>
      <c r="AU152" s="147"/>
    </row>
    <row r="153" spans="46:47" ht="12">
      <c r="AT153" s="59"/>
      <c r="AU153" s="147"/>
    </row>
    <row r="154" spans="46:47" ht="12">
      <c r="AT154" s="59"/>
      <c r="AU154" s="147"/>
    </row>
    <row r="155" spans="46:47" ht="12">
      <c r="AT155" s="59"/>
      <c r="AU155" s="147"/>
    </row>
    <row r="156" spans="46:47" ht="12">
      <c r="AT156" s="59"/>
      <c r="AU156" s="147"/>
    </row>
    <row r="157" spans="46:47" ht="12">
      <c r="AT157" s="59"/>
      <c r="AU157" s="147"/>
    </row>
    <row r="158" spans="46:47" ht="12">
      <c r="AT158" s="59"/>
      <c r="AU158" s="147"/>
    </row>
    <row r="159" spans="46:47" ht="12">
      <c r="AT159" s="59"/>
      <c r="AU159" s="147"/>
    </row>
    <row r="160" spans="46:47" ht="12">
      <c r="AT160" s="59"/>
      <c r="AU160" s="147"/>
    </row>
    <row r="161" spans="46:47" ht="12">
      <c r="AT161" s="59"/>
      <c r="AU161" s="147"/>
    </row>
    <row r="162" spans="46:47" ht="12">
      <c r="AT162" s="59"/>
      <c r="AU162" s="147"/>
    </row>
    <row r="163" spans="46:47" ht="12">
      <c r="AT163" s="59"/>
      <c r="AU163" s="147"/>
    </row>
    <row r="164" spans="46:47" ht="12">
      <c r="AT164" s="59"/>
      <c r="AU164" s="147"/>
    </row>
    <row r="165" spans="46:47" ht="12">
      <c r="AT165" s="59"/>
      <c r="AU165" s="147"/>
    </row>
    <row r="166" spans="46:47" ht="12">
      <c r="AT166" s="59"/>
      <c r="AU166" s="147"/>
    </row>
    <row r="167" spans="46:47" ht="12">
      <c r="AT167" s="59"/>
      <c r="AU167" s="147"/>
    </row>
    <row r="168" spans="46:47" ht="12">
      <c r="AT168" s="59"/>
      <c r="AU168" s="147"/>
    </row>
    <row r="169" spans="46:47" ht="12">
      <c r="AT169" s="59"/>
      <c r="AU169" s="147"/>
    </row>
    <row r="170" spans="46:47" ht="12">
      <c r="AT170" s="59"/>
      <c r="AU170" s="147"/>
    </row>
    <row r="171" spans="46:47" ht="12">
      <c r="AT171" s="59"/>
      <c r="AU171" s="147"/>
    </row>
    <row r="172" spans="46:47" ht="12">
      <c r="AT172" s="59"/>
      <c r="AU172" s="147"/>
    </row>
    <row r="173" spans="46:47" ht="12">
      <c r="AT173" s="59"/>
      <c r="AU173" s="147"/>
    </row>
    <row r="174" spans="46:47" ht="12">
      <c r="AT174" s="59"/>
      <c r="AU174" s="147"/>
    </row>
    <row r="175" spans="46:47" ht="12">
      <c r="AT175" s="59"/>
      <c r="AU175" s="147"/>
    </row>
    <row r="176" spans="46:47" ht="12">
      <c r="AT176" s="59"/>
      <c r="AU176" s="147"/>
    </row>
    <row r="177" spans="46:47" ht="12">
      <c r="AT177" s="59"/>
      <c r="AU177" s="147"/>
    </row>
    <row r="178" spans="46:47" ht="12">
      <c r="AT178" s="60"/>
      <c r="AU178" s="150"/>
    </row>
    <row r="179" spans="46:47" ht="12">
      <c r="AT179" s="60"/>
      <c r="AU179" s="150"/>
    </row>
    <row r="180" spans="46:47" ht="12">
      <c r="AT180" s="60"/>
      <c r="AU180" s="150"/>
    </row>
    <row r="181" spans="46:47" ht="12">
      <c r="AT181" s="60"/>
      <c r="AU181" s="150"/>
    </row>
    <row r="182" spans="46:47" ht="12">
      <c r="AT182" s="60"/>
      <c r="AU182" s="150"/>
    </row>
    <row r="183" spans="46:47" ht="12">
      <c r="AT183" s="60"/>
      <c r="AU183" s="150"/>
    </row>
    <row r="184" spans="46:47" ht="12">
      <c r="AT184" s="60"/>
      <c r="AU184" s="150"/>
    </row>
    <row r="185" spans="46:47" ht="12">
      <c r="AT185" s="60"/>
      <c r="AU185" s="150"/>
    </row>
    <row r="186" spans="46:47" ht="12">
      <c r="AT186" s="60"/>
      <c r="AU186" s="150"/>
    </row>
    <row r="187" spans="46:47" ht="12">
      <c r="AT187" s="60"/>
      <c r="AU187" s="150"/>
    </row>
    <row r="188" spans="46:47" ht="12">
      <c r="AT188" s="60"/>
      <c r="AU188" s="150"/>
    </row>
    <row r="189" spans="46:47" ht="12">
      <c r="AT189" s="60"/>
      <c r="AU189" s="150"/>
    </row>
    <row r="190" spans="46:47" ht="12">
      <c r="AT190" s="60"/>
      <c r="AU190" s="150"/>
    </row>
    <row r="191" spans="46:47" ht="12">
      <c r="AT191" s="60"/>
      <c r="AU191" s="150"/>
    </row>
    <row r="192" spans="46:47" ht="12">
      <c r="AT192" s="60"/>
      <c r="AU192" s="150"/>
    </row>
    <row r="193" spans="46:47" ht="12">
      <c r="AT193" s="60"/>
      <c r="AU193" s="150"/>
    </row>
    <row r="194" spans="46:47" ht="12">
      <c r="AT194" s="60"/>
      <c r="AU194" s="150"/>
    </row>
    <row r="195" spans="46:47" ht="12">
      <c r="AT195" s="60"/>
      <c r="AU195" s="150"/>
    </row>
    <row r="196" spans="46:47" ht="12">
      <c r="AT196" s="60"/>
      <c r="AU196" s="150"/>
    </row>
    <row r="197" spans="46:47" ht="12">
      <c r="AT197" s="60"/>
      <c r="AU197" s="150"/>
    </row>
    <row r="198" spans="46:47" ht="12">
      <c r="AT198" s="60"/>
      <c r="AU198" s="150"/>
    </row>
    <row r="199" spans="46:47" ht="12">
      <c r="AT199" s="60"/>
      <c r="AU199" s="150"/>
    </row>
    <row r="200" spans="46:47" ht="12">
      <c r="AT200" s="60"/>
      <c r="AU200" s="150"/>
    </row>
    <row r="201" spans="46:47" ht="12">
      <c r="AT201" s="60"/>
      <c r="AU201" s="150"/>
    </row>
    <row r="202" spans="46:47" ht="12">
      <c r="AT202" s="60"/>
      <c r="AU202" s="150"/>
    </row>
    <row r="203" spans="46:47" ht="12">
      <c r="AT203" s="60"/>
      <c r="AU203" s="150"/>
    </row>
    <row r="204" spans="46:47" ht="12">
      <c r="AT204" s="60"/>
      <c r="AU204" s="150"/>
    </row>
    <row r="205" spans="46:47" ht="12">
      <c r="AT205" s="60"/>
      <c r="AU205" s="150"/>
    </row>
    <row r="206" spans="46:47" ht="12">
      <c r="AT206" s="60"/>
      <c r="AU206" s="150"/>
    </row>
    <row r="207" spans="46:47" ht="12">
      <c r="AT207" s="60"/>
      <c r="AU207" s="150"/>
    </row>
    <row r="208" spans="46:47" ht="12">
      <c r="AT208" s="60"/>
      <c r="AU208" s="150"/>
    </row>
    <row r="209" spans="46:47" ht="12">
      <c r="AT209" s="60"/>
      <c r="AU209" s="150"/>
    </row>
    <row r="210" spans="46:47" ht="12">
      <c r="AT210" s="60"/>
      <c r="AU210" s="150"/>
    </row>
    <row r="211" spans="46:47" ht="12">
      <c r="AT211" s="60"/>
      <c r="AU211" s="150"/>
    </row>
    <row r="212" spans="46:47" ht="12">
      <c r="AT212" s="60"/>
      <c r="AU212" s="150"/>
    </row>
    <row r="213" spans="46:47" ht="12">
      <c r="AT213" s="60"/>
      <c r="AU213" s="150"/>
    </row>
    <row r="214" spans="46:47" ht="12">
      <c r="AT214" s="60"/>
      <c r="AU214" s="150"/>
    </row>
    <row r="215" spans="46:47" ht="12">
      <c r="AT215" s="60"/>
      <c r="AU215" s="150"/>
    </row>
    <row r="216" spans="46:47" ht="12">
      <c r="AT216" s="60"/>
      <c r="AU216" s="150"/>
    </row>
    <row r="217" spans="46:47" ht="12">
      <c r="AT217" s="60"/>
      <c r="AU217" s="150"/>
    </row>
    <row r="218" spans="46:47" ht="12">
      <c r="AT218" s="60"/>
      <c r="AU218" s="150"/>
    </row>
    <row r="219" spans="46:47" ht="12">
      <c r="AT219" s="60"/>
      <c r="AU219" s="150"/>
    </row>
    <row r="220" spans="46:47" ht="12">
      <c r="AT220" s="60"/>
      <c r="AU220" s="150"/>
    </row>
    <row r="221" spans="46:47" ht="12">
      <c r="AT221" s="60"/>
      <c r="AU221" s="150"/>
    </row>
    <row r="222" spans="46:47" ht="12">
      <c r="AT222" s="60"/>
      <c r="AU222" s="150"/>
    </row>
    <row r="223" spans="46:47" ht="12">
      <c r="AT223" s="60"/>
      <c r="AU223" s="150"/>
    </row>
    <row r="224" spans="46:47" ht="12">
      <c r="AT224" s="60"/>
      <c r="AU224" s="150"/>
    </row>
    <row r="225" spans="46:47" ht="12">
      <c r="AT225" s="60"/>
      <c r="AU225" s="150"/>
    </row>
    <row r="226" spans="46:47" ht="12">
      <c r="AT226" s="60"/>
      <c r="AU226" s="150"/>
    </row>
    <row r="227" spans="46:47" ht="12">
      <c r="AT227" s="60"/>
      <c r="AU227" s="150"/>
    </row>
    <row r="228" spans="46:47" ht="12">
      <c r="AT228" s="60"/>
      <c r="AU228" s="150"/>
    </row>
    <row r="229" spans="46:47" ht="12">
      <c r="AT229" s="60"/>
      <c r="AU229" s="150"/>
    </row>
    <row r="230" spans="46:47" ht="12">
      <c r="AT230" s="60"/>
      <c r="AU230" s="150"/>
    </row>
    <row r="231" spans="46:47" ht="12">
      <c r="AT231" s="60"/>
      <c r="AU231" s="150"/>
    </row>
    <row r="232" spans="46:47" ht="12">
      <c r="AT232" s="60"/>
      <c r="AU232" s="150"/>
    </row>
    <row r="233" spans="46:47" ht="12">
      <c r="AT233" s="60"/>
      <c r="AU233" s="150"/>
    </row>
    <row r="234" spans="46:47" ht="12">
      <c r="AT234" s="60"/>
      <c r="AU234" s="150"/>
    </row>
    <row r="235" spans="46:47" ht="12">
      <c r="AT235" s="60"/>
      <c r="AU235" s="150"/>
    </row>
    <row r="236" spans="46:47" ht="12">
      <c r="AT236" s="60"/>
      <c r="AU236" s="150"/>
    </row>
    <row r="237" spans="46:47" ht="12">
      <c r="AT237" s="60"/>
      <c r="AU237" s="150"/>
    </row>
    <row r="238" spans="46:47" ht="12">
      <c r="AT238" s="60"/>
      <c r="AU238" s="150"/>
    </row>
    <row r="239" spans="46:47" ht="12">
      <c r="AT239" s="60"/>
      <c r="AU239" s="150"/>
    </row>
    <row r="240" spans="46:47" ht="12">
      <c r="AT240" s="60"/>
      <c r="AU240" s="150"/>
    </row>
    <row r="241" spans="46:47" ht="12">
      <c r="AT241" s="60"/>
      <c r="AU241" s="150"/>
    </row>
    <row r="242" spans="46:47" ht="12">
      <c r="AT242" s="60"/>
      <c r="AU242" s="150"/>
    </row>
    <row r="243" spans="46:47" ht="12">
      <c r="AT243" s="60"/>
      <c r="AU243" s="150"/>
    </row>
    <row r="244" spans="46:47" ht="12">
      <c r="AT244" s="60"/>
      <c r="AU244" s="150"/>
    </row>
    <row r="245" spans="46:47" ht="12">
      <c r="AT245" s="60"/>
      <c r="AU245" s="150"/>
    </row>
    <row r="246" spans="46:47" ht="12">
      <c r="AT246" s="60"/>
      <c r="AU246" s="150"/>
    </row>
    <row r="247" spans="46:47" ht="12">
      <c r="AT247" s="60"/>
      <c r="AU247" s="150"/>
    </row>
    <row r="248" spans="46:47" ht="12">
      <c r="AT248" s="60"/>
      <c r="AU248" s="150"/>
    </row>
    <row r="249" spans="46:47" ht="12">
      <c r="AT249" s="60"/>
      <c r="AU249" s="150"/>
    </row>
    <row r="250" spans="46:47" ht="12">
      <c r="AT250" s="60"/>
      <c r="AU250" s="150"/>
    </row>
    <row r="251" spans="46:47" ht="12">
      <c r="AT251" s="60"/>
      <c r="AU251" s="150"/>
    </row>
    <row r="252" spans="46:47" ht="12">
      <c r="AT252" s="60"/>
      <c r="AU252" s="150"/>
    </row>
    <row r="253" spans="46:47" ht="12">
      <c r="AT253" s="60"/>
      <c r="AU253" s="150"/>
    </row>
    <row r="254" spans="46:47" ht="12">
      <c r="AT254" s="60"/>
      <c r="AU254" s="150"/>
    </row>
    <row r="255" spans="46:47" ht="12">
      <c r="AT255" s="60"/>
      <c r="AU255" s="150"/>
    </row>
    <row r="256" spans="46:47" ht="12">
      <c r="AT256" s="60"/>
      <c r="AU256" s="150"/>
    </row>
    <row r="257" spans="46:47" ht="12">
      <c r="AT257" s="60"/>
      <c r="AU257" s="150"/>
    </row>
    <row r="258" spans="46:47" ht="12">
      <c r="AT258" s="60"/>
      <c r="AU258" s="150"/>
    </row>
    <row r="259" spans="46:47" ht="12">
      <c r="AT259" s="60"/>
      <c r="AU259" s="150"/>
    </row>
    <row r="260" spans="46:47" ht="12">
      <c r="AT260" s="60"/>
      <c r="AU260" s="150"/>
    </row>
    <row r="261" spans="46:47" ht="12">
      <c r="AT261" s="60"/>
      <c r="AU261" s="150"/>
    </row>
    <row r="262" spans="46:47" ht="12">
      <c r="AT262" s="60"/>
      <c r="AU262" s="150"/>
    </row>
    <row r="263" spans="46:47" ht="12">
      <c r="AT263" s="60"/>
      <c r="AU263" s="150"/>
    </row>
    <row r="264" spans="46:47" ht="12">
      <c r="AT264" s="60"/>
      <c r="AU264" s="150"/>
    </row>
    <row r="265" spans="46:47" ht="12">
      <c r="AT265" s="60"/>
      <c r="AU265" s="150"/>
    </row>
    <row r="266" spans="46:47" ht="12">
      <c r="AT266" s="60"/>
      <c r="AU266" s="150"/>
    </row>
    <row r="267" spans="46:47" ht="12">
      <c r="AT267" s="60"/>
      <c r="AU267" s="150"/>
    </row>
    <row r="268" spans="46:47" ht="12">
      <c r="AT268" s="60"/>
      <c r="AU268" s="150"/>
    </row>
    <row r="269" spans="46:47" ht="12">
      <c r="AT269" s="60"/>
      <c r="AU269" s="150"/>
    </row>
    <row r="270" spans="46:47" ht="12">
      <c r="AT270" s="60"/>
      <c r="AU270" s="150"/>
    </row>
    <row r="271" spans="46:47" ht="12">
      <c r="AT271" s="60"/>
      <c r="AU271" s="150"/>
    </row>
    <row r="272" spans="46:47" ht="12">
      <c r="AT272" s="60"/>
      <c r="AU272" s="150"/>
    </row>
    <row r="273" spans="46:47" ht="12">
      <c r="AT273" s="60"/>
      <c r="AU273" s="150"/>
    </row>
    <row r="274" spans="46:47" ht="12">
      <c r="AT274" s="60"/>
      <c r="AU274" s="150"/>
    </row>
    <row r="275" spans="46:47" ht="12">
      <c r="AT275" s="60"/>
      <c r="AU275" s="150"/>
    </row>
    <row r="276" spans="46:47" ht="12">
      <c r="AT276" s="60"/>
      <c r="AU276" s="150"/>
    </row>
    <row r="277" spans="46:47" ht="12">
      <c r="AT277" s="60"/>
      <c r="AU277" s="150"/>
    </row>
    <row r="278" spans="46:47" ht="12">
      <c r="AT278" s="60"/>
      <c r="AU278" s="150"/>
    </row>
    <row r="279" spans="46:47" ht="12">
      <c r="AT279" s="60"/>
      <c r="AU279" s="150"/>
    </row>
    <row r="280" spans="46:47" ht="12">
      <c r="AT280" s="60"/>
      <c r="AU280" s="150"/>
    </row>
    <row r="281" spans="46:47" ht="12">
      <c r="AT281" s="60"/>
      <c r="AU281" s="150"/>
    </row>
    <row r="282" spans="46:47" ht="12">
      <c r="AT282" s="60"/>
      <c r="AU282" s="150"/>
    </row>
    <row r="283" spans="46:47" ht="12">
      <c r="AT283" s="60"/>
      <c r="AU283" s="150"/>
    </row>
    <row r="284" spans="46:47" ht="12">
      <c r="AT284" s="60"/>
      <c r="AU284" s="150"/>
    </row>
    <row r="285" spans="46:47" ht="12">
      <c r="AT285" s="60"/>
      <c r="AU285" s="150"/>
    </row>
    <row r="286" spans="46:47" ht="12">
      <c r="AT286" s="60"/>
      <c r="AU286" s="150"/>
    </row>
    <row r="287" spans="46:47" ht="12">
      <c r="AT287" s="60"/>
      <c r="AU287" s="150"/>
    </row>
    <row r="288" spans="46:47" ht="12">
      <c r="AT288" s="60"/>
      <c r="AU288" s="150"/>
    </row>
    <row r="289" spans="46:47" ht="12">
      <c r="AT289" s="60"/>
      <c r="AU289" s="150"/>
    </row>
    <row r="290" spans="46:47" ht="12">
      <c r="AT290" s="60"/>
      <c r="AU290" s="150"/>
    </row>
    <row r="291" spans="46:47" ht="12">
      <c r="AT291" s="60"/>
      <c r="AU291" s="150"/>
    </row>
    <row r="292" spans="46:47" ht="12">
      <c r="AT292" s="60"/>
      <c r="AU292" s="150"/>
    </row>
    <row r="293" spans="46:47" ht="12">
      <c r="AT293" s="60"/>
      <c r="AU293" s="150"/>
    </row>
    <row r="294" spans="46:47" ht="12">
      <c r="AT294" s="60"/>
      <c r="AU294" s="150"/>
    </row>
    <row r="295" spans="46:47" ht="12">
      <c r="AT295" s="60"/>
      <c r="AU295" s="150"/>
    </row>
    <row r="296" spans="46:47" ht="12">
      <c r="AT296" s="60"/>
      <c r="AU296" s="150"/>
    </row>
    <row r="297" spans="46:47" ht="12">
      <c r="AT297" s="60"/>
      <c r="AU297" s="150"/>
    </row>
    <row r="298" spans="46:47" ht="12">
      <c r="AT298" s="60"/>
      <c r="AU298" s="150"/>
    </row>
    <row r="299" spans="46:47" ht="12">
      <c r="AT299" s="60"/>
      <c r="AU299" s="150"/>
    </row>
    <row r="300" spans="46:47" ht="12">
      <c r="AT300" s="60"/>
      <c r="AU300" s="150"/>
    </row>
    <row r="301" spans="46:47" ht="12">
      <c r="AT301" s="60"/>
      <c r="AU301" s="150"/>
    </row>
    <row r="302" spans="46:47" ht="12">
      <c r="AT302" s="60"/>
      <c r="AU302" s="150"/>
    </row>
    <row r="303" spans="46:47" ht="12">
      <c r="AT303" s="60"/>
      <c r="AU303" s="150"/>
    </row>
    <row r="304" spans="46:47" ht="12">
      <c r="AT304" s="60"/>
      <c r="AU304" s="150"/>
    </row>
    <row r="305" spans="46:47" ht="12">
      <c r="AT305" s="60"/>
      <c r="AU305" s="150"/>
    </row>
    <row r="306" spans="46:47" ht="12">
      <c r="AT306" s="60"/>
      <c r="AU306" s="150"/>
    </row>
    <row r="307" spans="46:47" ht="12">
      <c r="AT307" s="60"/>
      <c r="AU307" s="150"/>
    </row>
    <row r="308" spans="46:47" ht="12">
      <c r="AT308" s="60"/>
      <c r="AU308" s="150"/>
    </row>
    <row r="309" spans="46:47" ht="12">
      <c r="AT309" s="60"/>
      <c r="AU309" s="150"/>
    </row>
    <row r="310" spans="46:47" ht="12">
      <c r="AT310" s="60"/>
      <c r="AU310" s="150"/>
    </row>
    <row r="311" spans="46:47" ht="12">
      <c r="AT311" s="60"/>
      <c r="AU311" s="150"/>
    </row>
    <row r="312" spans="46:47" ht="12">
      <c r="AT312" s="60"/>
      <c r="AU312" s="150"/>
    </row>
    <row r="313" spans="46:47" ht="12">
      <c r="AT313" s="60"/>
      <c r="AU313" s="150"/>
    </row>
    <row r="314" spans="46:47" ht="12">
      <c r="AT314" s="60"/>
      <c r="AU314" s="150"/>
    </row>
    <row r="315" spans="46:47" ht="12">
      <c r="AT315" s="60"/>
      <c r="AU315" s="150"/>
    </row>
    <row r="316" spans="46:47" ht="12">
      <c r="AT316" s="60"/>
      <c r="AU316" s="150"/>
    </row>
    <row r="317" spans="46:47" ht="12">
      <c r="AT317" s="60"/>
      <c r="AU317" s="150"/>
    </row>
    <row r="318" spans="46:47" ht="12">
      <c r="AT318" s="60"/>
      <c r="AU318" s="150"/>
    </row>
    <row r="319" spans="46:47" ht="12">
      <c r="AT319" s="60"/>
      <c r="AU319" s="150"/>
    </row>
    <row r="320" spans="46:47" ht="12">
      <c r="AT320" s="60"/>
      <c r="AU320" s="150"/>
    </row>
    <row r="321" spans="46:47" ht="12">
      <c r="AT321" s="60"/>
      <c r="AU321" s="150"/>
    </row>
    <row r="322" spans="46:47" ht="12">
      <c r="AT322" s="60"/>
      <c r="AU322" s="150"/>
    </row>
    <row r="323" spans="46:47" ht="12">
      <c r="AT323" s="60"/>
      <c r="AU323" s="150"/>
    </row>
    <row r="324" spans="46:47" ht="12">
      <c r="AT324" s="60"/>
      <c r="AU324" s="150"/>
    </row>
    <row r="325" spans="46:47" ht="12">
      <c r="AT325" s="60"/>
      <c r="AU325" s="150"/>
    </row>
    <row r="326" spans="46:47" ht="12">
      <c r="AT326" s="60"/>
      <c r="AU326" s="150"/>
    </row>
    <row r="327" spans="46:47" ht="12">
      <c r="AT327" s="60"/>
      <c r="AU327" s="150"/>
    </row>
    <row r="328" spans="46:47" ht="12">
      <c r="AT328" s="60"/>
      <c r="AU328" s="150"/>
    </row>
    <row r="329" spans="46:47" ht="12">
      <c r="AT329" s="60"/>
      <c r="AU329" s="150"/>
    </row>
    <row r="330" spans="46:47" ht="12">
      <c r="AT330" s="60"/>
      <c r="AU330" s="150"/>
    </row>
    <row r="331" spans="46:47" ht="12">
      <c r="AT331" s="60"/>
      <c r="AU331" s="150"/>
    </row>
    <row r="332" spans="46:47" ht="12">
      <c r="AT332" s="60"/>
      <c r="AU332" s="150"/>
    </row>
    <row r="333" spans="46:47" ht="12">
      <c r="AT333" s="60"/>
      <c r="AU333" s="150"/>
    </row>
    <row r="334" spans="46:47" ht="12">
      <c r="AT334" s="60"/>
      <c r="AU334" s="150"/>
    </row>
    <row r="335" spans="46:47" ht="12">
      <c r="AT335" s="60"/>
      <c r="AU335" s="150"/>
    </row>
    <row r="336" spans="46:47" ht="12">
      <c r="AT336" s="60"/>
      <c r="AU336" s="150"/>
    </row>
    <row r="337" spans="46:47" ht="12">
      <c r="AT337" s="60"/>
      <c r="AU337" s="150"/>
    </row>
    <row r="338" spans="46:47" ht="12">
      <c r="AT338" s="60"/>
      <c r="AU338" s="150"/>
    </row>
    <row r="339" spans="46:47" ht="12">
      <c r="AT339" s="60"/>
      <c r="AU339" s="150"/>
    </row>
    <row r="340" spans="46:47" ht="12">
      <c r="AT340" s="60"/>
      <c r="AU340" s="150"/>
    </row>
    <row r="341" spans="46:47" ht="12">
      <c r="AT341" s="60"/>
      <c r="AU341" s="150"/>
    </row>
    <row r="342" spans="46:47" ht="12">
      <c r="AT342" s="60"/>
      <c r="AU342" s="150"/>
    </row>
    <row r="343" spans="46:47" ht="12">
      <c r="AT343" s="60"/>
      <c r="AU343" s="150"/>
    </row>
    <row r="344" spans="46:47" ht="12">
      <c r="AT344" s="60"/>
      <c r="AU344" s="150"/>
    </row>
    <row r="345" spans="46:47" ht="12">
      <c r="AT345" s="60"/>
      <c r="AU345" s="150"/>
    </row>
    <row r="346" spans="46:47" ht="12">
      <c r="AT346" s="60"/>
      <c r="AU346" s="150"/>
    </row>
    <row r="347" spans="46:47" ht="12">
      <c r="AT347" s="60"/>
      <c r="AU347" s="150"/>
    </row>
    <row r="348" spans="46:47" ht="12">
      <c r="AT348" s="60"/>
      <c r="AU348" s="150"/>
    </row>
    <row r="349" spans="46:47" ht="12">
      <c r="AT349" s="60"/>
      <c r="AU349" s="150"/>
    </row>
    <row r="350" spans="46:47" ht="12">
      <c r="AT350" s="60"/>
      <c r="AU350" s="150"/>
    </row>
    <row r="351" spans="46:47" ht="12">
      <c r="AT351" s="60"/>
      <c r="AU351" s="150"/>
    </row>
    <row r="352" spans="46:47" ht="12">
      <c r="AT352" s="60"/>
      <c r="AU352" s="150"/>
    </row>
    <row r="353" spans="46:47" ht="12">
      <c r="AT353" s="60"/>
      <c r="AU353" s="150"/>
    </row>
    <row r="354" spans="46:47" ht="12">
      <c r="AT354" s="60"/>
      <c r="AU354" s="150"/>
    </row>
    <row r="355" spans="46:47" ht="12">
      <c r="AT355" s="60"/>
      <c r="AU355" s="150"/>
    </row>
    <row r="356" spans="46:47" ht="12">
      <c r="AT356" s="60"/>
      <c r="AU356" s="150"/>
    </row>
    <row r="357" spans="46:47" ht="12">
      <c r="AT357" s="60"/>
      <c r="AU357" s="150"/>
    </row>
    <row r="358" spans="46:47" ht="12">
      <c r="AT358" s="60"/>
      <c r="AU358" s="150"/>
    </row>
    <row r="359" spans="46:47" ht="12">
      <c r="AT359" s="60"/>
      <c r="AU359" s="150"/>
    </row>
    <row r="360" spans="46:47" ht="12">
      <c r="AT360" s="60"/>
      <c r="AU360" s="150"/>
    </row>
    <row r="361" spans="46:47" ht="12">
      <c r="AT361" s="60"/>
      <c r="AU361" s="150"/>
    </row>
    <row r="362" spans="46:47" ht="12">
      <c r="AT362" s="60"/>
      <c r="AU362" s="150"/>
    </row>
    <row r="363" spans="46:47" ht="12">
      <c r="AT363" s="60"/>
      <c r="AU363" s="150"/>
    </row>
    <row r="364" spans="46:47" ht="12">
      <c r="AT364" s="60"/>
      <c r="AU364" s="150"/>
    </row>
    <row r="365" spans="46:47" ht="12">
      <c r="AT365" s="60"/>
      <c r="AU365" s="150"/>
    </row>
    <row r="366" spans="46:47" ht="12">
      <c r="AT366" s="60"/>
      <c r="AU366" s="150"/>
    </row>
    <row r="367" spans="46:47" ht="12">
      <c r="AT367" s="60"/>
      <c r="AU367" s="150"/>
    </row>
    <row r="368" spans="46:47" ht="12">
      <c r="AT368" s="60"/>
      <c r="AU368" s="150"/>
    </row>
    <row r="369" spans="46:47" ht="12">
      <c r="AT369" s="60"/>
      <c r="AU369" s="150"/>
    </row>
    <row r="370" spans="46:47" ht="12">
      <c r="AT370" s="60"/>
      <c r="AU370" s="150"/>
    </row>
    <row r="371" spans="46:47" ht="12">
      <c r="AT371" s="60"/>
      <c r="AU371" s="150"/>
    </row>
    <row r="372" spans="46:47" ht="12">
      <c r="AT372" s="60"/>
      <c r="AU372" s="150"/>
    </row>
    <row r="373" spans="46:47" ht="12">
      <c r="AT373" s="60"/>
      <c r="AU373" s="150"/>
    </row>
    <row r="374" spans="46:47" ht="12">
      <c r="AT374" s="60"/>
      <c r="AU374" s="150"/>
    </row>
    <row r="375" spans="46:47" ht="12">
      <c r="AT375" s="60"/>
      <c r="AU375" s="150"/>
    </row>
    <row r="376" spans="46:47" ht="12">
      <c r="AT376" s="60"/>
      <c r="AU376" s="150"/>
    </row>
    <row r="377" spans="46:47" ht="12">
      <c r="AT377" s="60"/>
      <c r="AU377" s="150"/>
    </row>
    <row r="378" spans="46:47" ht="12">
      <c r="AT378" s="60"/>
      <c r="AU378" s="150"/>
    </row>
    <row r="379" spans="46:47" ht="12">
      <c r="AT379" s="60"/>
      <c r="AU379" s="150"/>
    </row>
    <row r="380" spans="46:47" ht="12">
      <c r="AT380" s="60"/>
      <c r="AU380" s="150"/>
    </row>
    <row r="381" spans="46:47" ht="12">
      <c r="AT381" s="60"/>
      <c r="AU381" s="150"/>
    </row>
    <row r="382" spans="46:47" ht="12">
      <c r="AT382" s="60"/>
      <c r="AU382" s="150"/>
    </row>
    <row r="383" spans="46:47" ht="12">
      <c r="AT383" s="60"/>
      <c r="AU383" s="150"/>
    </row>
    <row r="384" spans="46:47" ht="12">
      <c r="AT384" s="60"/>
      <c r="AU384" s="150"/>
    </row>
    <row r="385" spans="46:47" ht="12">
      <c r="AT385" s="60"/>
      <c r="AU385" s="150"/>
    </row>
    <row r="386" spans="46:47" ht="12">
      <c r="AT386" s="60"/>
      <c r="AU386" s="150"/>
    </row>
    <row r="387" spans="46:47" ht="12">
      <c r="AT387" s="60"/>
      <c r="AU387" s="150"/>
    </row>
    <row r="388" spans="46:47" ht="12">
      <c r="AT388" s="60"/>
      <c r="AU388" s="150"/>
    </row>
    <row r="389" spans="46:47" ht="12">
      <c r="AT389" s="60"/>
      <c r="AU389" s="150"/>
    </row>
    <row r="390" spans="46:47" ht="12">
      <c r="AT390" s="60"/>
      <c r="AU390" s="150"/>
    </row>
    <row r="391" spans="46:47" ht="12">
      <c r="AT391" s="60"/>
      <c r="AU391" s="150"/>
    </row>
    <row r="392" spans="46:47" ht="12">
      <c r="AT392" s="60"/>
      <c r="AU392" s="150"/>
    </row>
    <row r="393" spans="46:47" ht="12">
      <c r="AT393" s="60"/>
      <c r="AU393" s="150"/>
    </row>
    <row r="394" spans="46:47" ht="12">
      <c r="AT394" s="60"/>
      <c r="AU394" s="150"/>
    </row>
    <row r="395" spans="46:47" ht="12">
      <c r="AT395" s="60"/>
      <c r="AU395" s="150"/>
    </row>
    <row r="396" spans="46:47" ht="12">
      <c r="AT396" s="60"/>
      <c r="AU396" s="150"/>
    </row>
    <row r="397" spans="46:47" ht="12">
      <c r="AT397" s="60"/>
      <c r="AU397" s="150"/>
    </row>
    <row r="398" spans="46:47" ht="12">
      <c r="AT398" s="60"/>
      <c r="AU398" s="150"/>
    </row>
    <row r="399" spans="46:47" ht="12">
      <c r="AT399" s="60"/>
      <c r="AU399" s="150"/>
    </row>
    <row r="400" spans="46:47" ht="12">
      <c r="AT400" s="60"/>
      <c r="AU400" s="150"/>
    </row>
  </sheetData>
  <hyperlinks>
    <hyperlink ref="D5" r:id="rId1" display="http://www.roumu.com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2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3" max="3" width="9.75390625" style="0" customWidth="1"/>
    <col min="6" max="6" width="2.875" style="0" customWidth="1"/>
  </cols>
  <sheetData>
    <row r="2" spans="1:11" ht="13.5">
      <c r="A2" s="109"/>
      <c r="B2" s="109" t="s">
        <v>59</v>
      </c>
      <c r="C2" s="109"/>
      <c r="D2" s="109"/>
      <c r="E2" s="109"/>
      <c r="F2" s="109"/>
      <c r="G2" s="109"/>
      <c r="H2" s="109"/>
      <c r="I2" s="109"/>
      <c r="J2" s="189" t="s">
        <v>105</v>
      </c>
      <c r="K2" s="189"/>
    </row>
    <row r="4" spans="2:10" ht="13.5">
      <c r="B4" s="103" t="s">
        <v>57</v>
      </c>
      <c r="C4" s="104"/>
      <c r="D4" s="104"/>
      <c r="E4" s="105"/>
      <c r="G4" s="113" t="s">
        <v>58</v>
      </c>
      <c r="H4" s="114"/>
      <c r="I4" s="114"/>
      <c r="J4" s="115"/>
    </row>
    <row r="5" spans="2:9" ht="13.5">
      <c r="B5" t="s">
        <v>37</v>
      </c>
      <c r="D5" t="s">
        <v>39</v>
      </c>
      <c r="G5" t="s">
        <v>37</v>
      </c>
      <c r="I5" t="s">
        <v>39</v>
      </c>
    </row>
    <row r="6" spans="2:10" ht="13.5">
      <c r="B6" s="98" t="s">
        <v>34</v>
      </c>
      <c r="C6" s="99" t="s">
        <v>38</v>
      </c>
      <c r="D6" s="98" t="s">
        <v>40</v>
      </c>
      <c r="E6" s="99" t="s">
        <v>38</v>
      </c>
      <c r="G6" s="98" t="s">
        <v>34</v>
      </c>
      <c r="H6" s="99" t="s">
        <v>56</v>
      </c>
      <c r="I6" s="98" t="s">
        <v>40</v>
      </c>
      <c r="J6" s="99" t="s">
        <v>56</v>
      </c>
    </row>
    <row r="7" spans="2:10" ht="13.5">
      <c r="B7" s="100">
        <v>0</v>
      </c>
      <c r="C7" s="110">
        <v>500</v>
      </c>
      <c r="D7" s="106" t="s">
        <v>41</v>
      </c>
      <c r="E7" s="110">
        <v>15000</v>
      </c>
      <c r="G7" s="100">
        <v>0</v>
      </c>
      <c r="H7" s="110">
        <v>1000</v>
      </c>
      <c r="I7" s="106" t="s">
        <v>41</v>
      </c>
      <c r="J7" s="110">
        <v>22000</v>
      </c>
    </row>
    <row r="8" spans="2:10" ht="13.5">
      <c r="B8" s="101">
        <v>1</v>
      </c>
      <c r="C8" s="111">
        <v>500</v>
      </c>
      <c r="D8" s="107" t="s">
        <v>43</v>
      </c>
      <c r="E8" s="111">
        <v>12000</v>
      </c>
      <c r="G8" s="101">
        <v>1</v>
      </c>
      <c r="H8" s="111">
        <v>1000</v>
      </c>
      <c r="I8" s="107" t="s">
        <v>43</v>
      </c>
      <c r="J8" s="111">
        <v>18000</v>
      </c>
    </row>
    <row r="9" spans="2:10" ht="13.5">
      <c r="B9" s="101">
        <v>2</v>
      </c>
      <c r="C9" s="111">
        <v>500</v>
      </c>
      <c r="D9" s="107" t="s">
        <v>45</v>
      </c>
      <c r="E9" s="111">
        <v>9000</v>
      </c>
      <c r="G9" s="101">
        <v>2</v>
      </c>
      <c r="H9" s="111">
        <v>1000</v>
      </c>
      <c r="I9" s="107" t="s">
        <v>45</v>
      </c>
      <c r="J9" s="111">
        <v>14000</v>
      </c>
    </row>
    <row r="10" spans="2:10" ht="13.5">
      <c r="B10" s="101">
        <v>3</v>
      </c>
      <c r="C10" s="111">
        <v>500</v>
      </c>
      <c r="D10" s="107" t="s">
        <v>97</v>
      </c>
      <c r="E10" s="111">
        <v>6000</v>
      </c>
      <c r="G10" s="101">
        <v>3</v>
      </c>
      <c r="H10" s="111">
        <v>1000</v>
      </c>
      <c r="I10" s="107" t="s">
        <v>97</v>
      </c>
      <c r="J10" s="111">
        <v>10000</v>
      </c>
    </row>
    <row r="11" spans="2:10" ht="13.5">
      <c r="B11" s="101">
        <v>4</v>
      </c>
      <c r="C11" s="111">
        <v>500</v>
      </c>
      <c r="D11" s="107" t="s">
        <v>96</v>
      </c>
      <c r="E11" s="111">
        <v>4000</v>
      </c>
      <c r="G11" s="101">
        <v>4</v>
      </c>
      <c r="H11" s="111">
        <v>1000</v>
      </c>
      <c r="I11" s="107" t="s">
        <v>96</v>
      </c>
      <c r="J11" s="111">
        <v>6000</v>
      </c>
    </row>
    <row r="12" spans="2:10" ht="13.5">
      <c r="B12" s="101">
        <v>5</v>
      </c>
      <c r="C12" s="111">
        <v>500</v>
      </c>
      <c r="D12" s="107" t="s">
        <v>95</v>
      </c>
      <c r="E12" s="111">
        <v>3000</v>
      </c>
      <c r="G12" s="101">
        <v>5</v>
      </c>
      <c r="H12" s="111">
        <v>1000</v>
      </c>
      <c r="I12" s="107" t="s">
        <v>95</v>
      </c>
      <c r="J12" s="111">
        <v>4000</v>
      </c>
    </row>
    <row r="13" spans="2:10" ht="13.5">
      <c r="B13" s="101">
        <v>6</v>
      </c>
      <c r="C13" s="111">
        <v>500</v>
      </c>
      <c r="D13" s="107" t="s">
        <v>99</v>
      </c>
      <c r="E13" s="111"/>
      <c r="G13" s="101">
        <v>6</v>
      </c>
      <c r="H13" s="111">
        <v>1000</v>
      </c>
      <c r="I13" s="107" t="s">
        <v>99</v>
      </c>
      <c r="J13" s="111"/>
    </row>
    <row r="14" spans="2:10" ht="13.5">
      <c r="B14" s="101">
        <v>7</v>
      </c>
      <c r="C14" s="111">
        <v>500</v>
      </c>
      <c r="D14" s="107" t="s">
        <v>100</v>
      </c>
      <c r="E14" s="111"/>
      <c r="G14" s="101">
        <v>7</v>
      </c>
      <c r="H14" s="111">
        <v>1000</v>
      </c>
      <c r="I14" s="107" t="s">
        <v>100</v>
      </c>
      <c r="J14" s="111"/>
    </row>
    <row r="15" spans="2:10" ht="13.5">
      <c r="B15" s="101">
        <v>8</v>
      </c>
      <c r="C15" s="111">
        <v>500</v>
      </c>
      <c r="D15" s="107" t="s">
        <v>101</v>
      </c>
      <c r="E15" s="111"/>
      <c r="G15" s="101">
        <v>8</v>
      </c>
      <c r="H15" s="111">
        <v>1000</v>
      </c>
      <c r="I15" s="107" t="s">
        <v>101</v>
      </c>
      <c r="J15" s="111"/>
    </row>
    <row r="16" spans="2:10" ht="13.5">
      <c r="B16" s="101">
        <v>9</v>
      </c>
      <c r="C16" s="111">
        <v>500</v>
      </c>
      <c r="D16" s="107" t="s">
        <v>102</v>
      </c>
      <c r="E16" s="111"/>
      <c r="G16" s="101">
        <v>9</v>
      </c>
      <c r="H16" s="111">
        <v>1000</v>
      </c>
      <c r="I16" s="107" t="s">
        <v>102</v>
      </c>
      <c r="J16" s="111"/>
    </row>
    <row r="17" spans="2:10" ht="13.5">
      <c r="B17" s="101">
        <v>10</v>
      </c>
      <c r="C17" s="111">
        <v>500</v>
      </c>
      <c r="D17" s="107" t="s">
        <v>103</v>
      </c>
      <c r="E17" s="111"/>
      <c r="G17" s="101">
        <v>10</v>
      </c>
      <c r="H17" s="111">
        <v>1000</v>
      </c>
      <c r="I17" s="107" t="s">
        <v>103</v>
      </c>
      <c r="J17" s="111"/>
    </row>
    <row r="18" spans="2:10" ht="13.5">
      <c r="B18" s="101">
        <v>11</v>
      </c>
      <c r="C18" s="111">
        <v>1500</v>
      </c>
      <c r="D18" s="108" t="s">
        <v>104</v>
      </c>
      <c r="E18" s="112"/>
      <c r="G18" s="101">
        <v>11</v>
      </c>
      <c r="H18" s="111">
        <v>2000</v>
      </c>
      <c r="I18" s="108" t="s">
        <v>104</v>
      </c>
      <c r="J18" s="112"/>
    </row>
    <row r="19" spans="2:8" ht="13.5">
      <c r="B19" s="101">
        <v>12</v>
      </c>
      <c r="C19" s="111">
        <v>1500</v>
      </c>
      <c r="G19" s="101">
        <v>12</v>
      </c>
      <c r="H19" s="111">
        <v>2000</v>
      </c>
    </row>
    <row r="20" spans="2:8" ht="13.5">
      <c r="B20" s="101">
        <v>13</v>
      </c>
      <c r="C20" s="111">
        <v>1500</v>
      </c>
      <c r="G20" s="101">
        <v>13</v>
      </c>
      <c r="H20" s="111">
        <v>2000</v>
      </c>
    </row>
    <row r="21" spans="2:8" ht="13.5">
      <c r="B21" s="101">
        <v>14</v>
      </c>
      <c r="C21" s="111">
        <v>1500</v>
      </c>
      <c r="G21" s="101">
        <v>14</v>
      </c>
      <c r="H21" s="111">
        <v>2000</v>
      </c>
    </row>
    <row r="22" spans="2:8" ht="13.5">
      <c r="B22" s="101">
        <v>15</v>
      </c>
      <c r="C22" s="111">
        <v>1500</v>
      </c>
      <c r="G22" s="101">
        <v>15</v>
      </c>
      <c r="H22" s="111">
        <v>2000</v>
      </c>
    </row>
    <row r="23" spans="2:8" ht="13.5">
      <c r="B23" s="101">
        <v>16</v>
      </c>
      <c r="C23" s="111">
        <v>1500</v>
      </c>
      <c r="G23" s="101">
        <v>16</v>
      </c>
      <c r="H23" s="111">
        <v>2000</v>
      </c>
    </row>
    <row r="24" spans="2:8" ht="13.5">
      <c r="B24" s="101">
        <v>17</v>
      </c>
      <c r="C24" s="111">
        <v>1500</v>
      </c>
      <c r="G24" s="101">
        <v>17</v>
      </c>
      <c r="H24" s="111">
        <v>2000</v>
      </c>
    </row>
    <row r="25" spans="2:8" ht="13.5">
      <c r="B25" s="101">
        <v>18</v>
      </c>
      <c r="C25" s="111">
        <v>1500</v>
      </c>
      <c r="G25" s="101">
        <v>18</v>
      </c>
      <c r="H25" s="111">
        <v>2000</v>
      </c>
    </row>
    <row r="26" spans="2:8" ht="13.5">
      <c r="B26" s="101">
        <v>19</v>
      </c>
      <c r="C26" s="111">
        <v>1500</v>
      </c>
      <c r="G26" s="101">
        <v>19</v>
      </c>
      <c r="H26" s="111">
        <v>2000</v>
      </c>
    </row>
    <row r="27" spans="2:8" ht="13.5">
      <c r="B27" s="101">
        <v>20</v>
      </c>
      <c r="C27" s="111">
        <v>1500</v>
      </c>
      <c r="G27" s="101">
        <v>20</v>
      </c>
      <c r="H27" s="111">
        <v>2000</v>
      </c>
    </row>
    <row r="28" spans="2:8" ht="13.5">
      <c r="B28" s="101">
        <v>21</v>
      </c>
      <c r="C28" s="111">
        <v>3000</v>
      </c>
      <c r="G28" s="101">
        <v>21</v>
      </c>
      <c r="H28" s="111">
        <v>4500</v>
      </c>
    </row>
    <row r="29" spans="2:8" ht="13.5">
      <c r="B29" s="101">
        <v>22</v>
      </c>
      <c r="C29" s="111">
        <v>3000</v>
      </c>
      <c r="G29" s="101">
        <v>22</v>
      </c>
      <c r="H29" s="111">
        <v>4500</v>
      </c>
    </row>
    <row r="30" spans="2:8" ht="13.5">
      <c r="B30" s="101">
        <v>23</v>
      </c>
      <c r="C30" s="111">
        <v>3000</v>
      </c>
      <c r="G30" s="101">
        <v>23</v>
      </c>
      <c r="H30" s="111">
        <v>4500</v>
      </c>
    </row>
    <row r="31" spans="2:8" ht="13.5">
      <c r="B31" s="101">
        <v>24</v>
      </c>
      <c r="C31" s="111">
        <v>3000</v>
      </c>
      <c r="G31" s="101">
        <v>24</v>
      </c>
      <c r="H31" s="111">
        <v>4500</v>
      </c>
    </row>
    <row r="32" spans="2:8" ht="13.5">
      <c r="B32" s="101">
        <v>25</v>
      </c>
      <c r="C32" s="111">
        <v>3000</v>
      </c>
      <c r="G32" s="101">
        <v>25</v>
      </c>
      <c r="H32" s="111">
        <v>4500</v>
      </c>
    </row>
    <row r="33" spans="2:8" ht="13.5">
      <c r="B33" s="101">
        <v>26</v>
      </c>
      <c r="C33" s="111">
        <v>3000</v>
      </c>
      <c r="G33" s="101">
        <v>26</v>
      </c>
      <c r="H33" s="111">
        <v>4500</v>
      </c>
    </row>
    <row r="34" spans="2:8" ht="13.5">
      <c r="B34" s="101">
        <v>27</v>
      </c>
      <c r="C34" s="111">
        <v>3000</v>
      </c>
      <c r="G34" s="101">
        <v>27</v>
      </c>
      <c r="H34" s="111">
        <v>4500</v>
      </c>
    </row>
    <row r="35" spans="2:8" ht="13.5">
      <c r="B35" s="101">
        <v>28</v>
      </c>
      <c r="C35" s="111">
        <v>3000</v>
      </c>
      <c r="G35" s="101">
        <v>28</v>
      </c>
      <c r="H35" s="111">
        <v>4500</v>
      </c>
    </row>
    <row r="36" spans="2:8" ht="13.5">
      <c r="B36" s="101">
        <v>29</v>
      </c>
      <c r="C36" s="111">
        <v>3000</v>
      </c>
      <c r="G36" s="101">
        <v>29</v>
      </c>
      <c r="H36" s="111">
        <v>4500</v>
      </c>
    </row>
    <row r="37" spans="2:8" ht="13.5">
      <c r="B37" s="101">
        <v>30</v>
      </c>
      <c r="C37" s="111">
        <v>3000</v>
      </c>
      <c r="G37" s="101">
        <v>30</v>
      </c>
      <c r="H37" s="111">
        <v>4500</v>
      </c>
    </row>
    <row r="38" spans="2:8" ht="13.5">
      <c r="B38" s="101">
        <v>31</v>
      </c>
      <c r="C38" s="111">
        <v>1500</v>
      </c>
      <c r="G38" s="101">
        <v>31</v>
      </c>
      <c r="H38" s="111">
        <v>2000</v>
      </c>
    </row>
    <row r="39" spans="2:8" ht="13.5">
      <c r="B39" s="101">
        <v>32</v>
      </c>
      <c r="C39" s="111">
        <v>1500</v>
      </c>
      <c r="G39" s="101">
        <v>32</v>
      </c>
      <c r="H39" s="111">
        <v>2000</v>
      </c>
    </row>
    <row r="40" spans="2:8" ht="13.5">
      <c r="B40" s="101">
        <v>33</v>
      </c>
      <c r="C40" s="111">
        <v>1500</v>
      </c>
      <c r="G40" s="101">
        <v>33</v>
      </c>
      <c r="H40" s="111">
        <v>2000</v>
      </c>
    </row>
    <row r="41" spans="2:8" ht="13.5">
      <c r="B41" s="101">
        <v>34</v>
      </c>
      <c r="C41" s="111">
        <v>1500</v>
      </c>
      <c r="G41" s="101">
        <v>34</v>
      </c>
      <c r="H41" s="111">
        <v>2000</v>
      </c>
    </row>
    <row r="42" spans="2:8" ht="13.5">
      <c r="B42" s="101">
        <v>35</v>
      </c>
      <c r="C42" s="111">
        <v>1500</v>
      </c>
      <c r="G42" s="101">
        <v>35</v>
      </c>
      <c r="H42" s="111">
        <v>2000</v>
      </c>
    </row>
    <row r="43" spans="2:8" ht="13.5">
      <c r="B43" s="101">
        <v>36</v>
      </c>
      <c r="C43" s="111">
        <v>1500</v>
      </c>
      <c r="G43" s="101">
        <v>36</v>
      </c>
      <c r="H43" s="111">
        <v>2000</v>
      </c>
    </row>
    <row r="44" spans="2:8" ht="13.5">
      <c r="B44" s="101">
        <v>37</v>
      </c>
      <c r="C44" s="111">
        <v>1500</v>
      </c>
      <c r="G44" s="101">
        <v>37</v>
      </c>
      <c r="H44" s="111">
        <v>2000</v>
      </c>
    </row>
    <row r="45" spans="2:8" ht="13.5">
      <c r="B45" s="101">
        <v>38</v>
      </c>
      <c r="C45" s="111">
        <v>1500</v>
      </c>
      <c r="G45" s="101">
        <v>38</v>
      </c>
      <c r="H45" s="111">
        <v>2000</v>
      </c>
    </row>
    <row r="46" spans="2:8" ht="13.5">
      <c r="B46" s="101">
        <v>39</v>
      </c>
      <c r="C46" s="111">
        <v>1500</v>
      </c>
      <c r="G46" s="101">
        <v>39</v>
      </c>
      <c r="H46" s="111">
        <v>2000</v>
      </c>
    </row>
    <row r="47" spans="2:8" ht="13.5">
      <c r="B47" s="101">
        <v>40</v>
      </c>
      <c r="C47" s="111">
        <v>1500</v>
      </c>
      <c r="G47" s="101">
        <v>40</v>
      </c>
      <c r="H47" s="111">
        <v>2000</v>
      </c>
    </row>
    <row r="48" spans="2:8" ht="13.5">
      <c r="B48" s="102">
        <v>41</v>
      </c>
      <c r="C48" s="112">
        <v>1500</v>
      </c>
      <c r="G48" s="102">
        <v>41</v>
      </c>
      <c r="H48" s="112">
        <v>2000</v>
      </c>
    </row>
  </sheetData>
  <mergeCells count="1">
    <mergeCell ref="J2:K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40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2.75390625" style="0" customWidth="1"/>
  </cols>
  <sheetData>
    <row r="1" spans="1:9" ht="14.25" thickBot="1">
      <c r="A1" s="151"/>
      <c r="B1" s="151"/>
      <c r="C1" s="151"/>
      <c r="D1" s="151"/>
      <c r="E1" s="151"/>
      <c r="F1" s="151"/>
      <c r="G1" s="151"/>
      <c r="H1" s="151"/>
      <c r="I1" s="151"/>
    </row>
    <row r="2" spans="1:9" ht="14.25" thickTop="1">
      <c r="A2" s="151"/>
      <c r="B2" s="152"/>
      <c r="C2" s="153"/>
      <c r="D2" s="153"/>
      <c r="E2" s="153"/>
      <c r="F2" s="153"/>
      <c r="G2" s="153"/>
      <c r="H2" s="154"/>
      <c r="I2" s="151"/>
    </row>
    <row r="3" spans="1:9" ht="13.5">
      <c r="A3" s="151"/>
      <c r="B3" s="173"/>
      <c r="C3" s="156" t="s">
        <v>75</v>
      </c>
      <c r="D3" s="157"/>
      <c r="E3" s="157"/>
      <c r="F3" s="157"/>
      <c r="G3" s="157"/>
      <c r="H3" s="158"/>
      <c r="I3" s="151"/>
    </row>
    <row r="4" spans="1:9" ht="13.5">
      <c r="A4" s="151"/>
      <c r="B4" s="159"/>
      <c r="C4" s="160"/>
      <c r="D4" s="160"/>
      <c r="E4" s="160"/>
      <c r="F4" s="160"/>
      <c r="G4" s="160"/>
      <c r="H4" s="161"/>
      <c r="I4" s="151"/>
    </row>
    <row r="5" spans="1:9" ht="13.5">
      <c r="A5" s="151"/>
      <c r="B5" s="159"/>
      <c r="C5" s="174" t="s">
        <v>76</v>
      </c>
      <c r="D5" s="160"/>
      <c r="E5" s="160"/>
      <c r="F5" s="160"/>
      <c r="G5" s="160"/>
      <c r="H5" s="161"/>
      <c r="I5" s="151"/>
    </row>
    <row r="6" spans="1:9" ht="13.5">
      <c r="A6" s="151"/>
      <c r="B6" s="159"/>
      <c r="C6" s="160"/>
      <c r="D6" s="160"/>
      <c r="E6" s="160"/>
      <c r="F6" s="160"/>
      <c r="G6" s="160"/>
      <c r="H6" s="161"/>
      <c r="I6" s="151"/>
    </row>
    <row r="7" spans="1:9" ht="13.5">
      <c r="A7" s="151"/>
      <c r="B7" s="159"/>
      <c r="C7" s="175" t="s">
        <v>77</v>
      </c>
      <c r="D7" s="160"/>
      <c r="E7" s="160"/>
      <c r="F7" s="160"/>
      <c r="G7" s="160"/>
      <c r="H7" s="161"/>
      <c r="I7" s="151"/>
    </row>
    <row r="8" spans="1:9" ht="13.5">
      <c r="A8" s="151"/>
      <c r="B8" s="159"/>
      <c r="C8" s="174" t="s">
        <v>78</v>
      </c>
      <c r="D8" s="160"/>
      <c r="E8" s="160"/>
      <c r="F8" s="160"/>
      <c r="G8" s="160"/>
      <c r="H8" s="161"/>
      <c r="I8" s="151"/>
    </row>
    <row r="9" spans="1:9" ht="13.5">
      <c r="A9" s="151"/>
      <c r="B9" s="159"/>
      <c r="C9" s="174" t="s">
        <v>79</v>
      </c>
      <c r="D9" s="160"/>
      <c r="E9" s="160"/>
      <c r="F9" s="160"/>
      <c r="G9" s="160"/>
      <c r="H9" s="161"/>
      <c r="I9" s="151"/>
    </row>
    <row r="10" spans="1:9" ht="13.5">
      <c r="A10" s="151"/>
      <c r="B10" s="159"/>
      <c r="C10" s="174" t="s">
        <v>80</v>
      </c>
      <c r="D10" s="160"/>
      <c r="E10" s="160"/>
      <c r="F10" s="160"/>
      <c r="G10" s="160"/>
      <c r="H10" s="161"/>
      <c r="I10" s="151"/>
    </row>
    <row r="11" spans="1:9" ht="13.5">
      <c r="A11" s="151"/>
      <c r="B11" s="159"/>
      <c r="C11" s="160"/>
      <c r="D11" s="160"/>
      <c r="E11" s="160"/>
      <c r="F11" s="160"/>
      <c r="G11" s="160"/>
      <c r="H11" s="161"/>
      <c r="I11" s="151"/>
    </row>
    <row r="12" spans="1:9" ht="13.5">
      <c r="A12" s="151"/>
      <c r="B12" s="159"/>
      <c r="C12" s="175" t="s">
        <v>81</v>
      </c>
      <c r="D12" s="160"/>
      <c r="E12" s="160"/>
      <c r="F12" s="160"/>
      <c r="G12" s="160"/>
      <c r="H12" s="161"/>
      <c r="I12" s="151"/>
    </row>
    <row r="13" spans="1:9" ht="13.5">
      <c r="A13" s="151"/>
      <c r="B13" s="159"/>
      <c r="C13" s="174" t="s">
        <v>82</v>
      </c>
      <c r="D13" s="160"/>
      <c r="E13" s="160"/>
      <c r="F13" s="160"/>
      <c r="G13" s="160"/>
      <c r="H13" s="161"/>
      <c r="I13" s="151"/>
    </row>
    <row r="14" spans="1:9" ht="13.5">
      <c r="A14" s="151"/>
      <c r="B14" s="159"/>
      <c r="C14" s="174" t="s">
        <v>83</v>
      </c>
      <c r="D14" s="160"/>
      <c r="E14" s="160"/>
      <c r="F14" s="160"/>
      <c r="G14" s="160"/>
      <c r="H14" s="161"/>
      <c r="I14" s="151"/>
    </row>
    <row r="15" spans="1:9" ht="13.5">
      <c r="A15" s="151"/>
      <c r="B15" s="159"/>
      <c r="C15" s="160"/>
      <c r="D15" s="160"/>
      <c r="E15" s="160"/>
      <c r="F15" s="160"/>
      <c r="G15" s="160"/>
      <c r="H15" s="161"/>
      <c r="I15" s="151"/>
    </row>
    <row r="16" spans="1:9" ht="13.5">
      <c r="A16" s="151"/>
      <c r="B16" s="159"/>
      <c r="C16" s="175" t="s">
        <v>84</v>
      </c>
      <c r="D16" s="160"/>
      <c r="E16" s="160"/>
      <c r="F16" s="160"/>
      <c r="G16" s="160"/>
      <c r="H16" s="161"/>
      <c r="I16" s="151"/>
    </row>
    <row r="17" spans="1:9" ht="13.5">
      <c r="A17" s="151"/>
      <c r="B17" s="159"/>
      <c r="C17" s="160" t="s">
        <v>85</v>
      </c>
      <c r="D17" s="160"/>
      <c r="E17" s="160"/>
      <c r="F17" s="160"/>
      <c r="G17" s="160"/>
      <c r="H17" s="161"/>
      <c r="I17" s="151"/>
    </row>
    <row r="18" spans="1:9" ht="13.5">
      <c r="A18" s="151"/>
      <c r="B18" s="159"/>
      <c r="C18" s="160"/>
      <c r="D18" s="160"/>
      <c r="E18" s="160"/>
      <c r="F18" s="160"/>
      <c r="G18" s="160"/>
      <c r="H18" s="161"/>
      <c r="I18" s="151"/>
    </row>
    <row r="19" spans="1:9" ht="13.5">
      <c r="A19" s="151"/>
      <c r="B19" s="159"/>
      <c r="C19" s="160" t="s">
        <v>86</v>
      </c>
      <c r="D19" s="160"/>
      <c r="E19" s="160"/>
      <c r="F19" s="160"/>
      <c r="G19" s="160"/>
      <c r="H19" s="161"/>
      <c r="I19" s="151"/>
    </row>
    <row r="20" spans="1:9" ht="13.5">
      <c r="A20" s="151"/>
      <c r="B20" s="159"/>
      <c r="C20" s="160"/>
      <c r="D20" s="160"/>
      <c r="E20" s="160"/>
      <c r="F20" s="160"/>
      <c r="G20" s="160"/>
      <c r="H20" s="161"/>
      <c r="I20" s="151"/>
    </row>
    <row r="21" spans="1:9" ht="13.5">
      <c r="A21" s="151"/>
      <c r="B21" s="159"/>
      <c r="C21" s="160"/>
      <c r="D21" s="160"/>
      <c r="E21" s="160"/>
      <c r="F21" s="160"/>
      <c r="G21" s="176">
        <v>39260</v>
      </c>
      <c r="H21" s="161"/>
      <c r="I21" s="151"/>
    </row>
    <row r="22" spans="1:9" ht="13.5">
      <c r="A22" s="151"/>
      <c r="B22" s="159"/>
      <c r="C22" s="160"/>
      <c r="D22" s="160" t="s">
        <v>87</v>
      </c>
      <c r="E22" s="160"/>
      <c r="F22" s="160"/>
      <c r="G22" s="160"/>
      <c r="H22" s="161"/>
      <c r="I22" s="151"/>
    </row>
    <row r="23" spans="1:9" ht="13.5">
      <c r="A23" s="151"/>
      <c r="B23" s="159"/>
      <c r="C23" s="160"/>
      <c r="D23" s="174" t="s">
        <v>88</v>
      </c>
      <c r="E23" s="160"/>
      <c r="F23" s="160"/>
      <c r="G23" s="160"/>
      <c r="H23" s="161"/>
      <c r="I23" s="151"/>
    </row>
    <row r="24" spans="1:9" ht="18">
      <c r="A24" s="151"/>
      <c r="B24" s="159"/>
      <c r="C24" s="160"/>
      <c r="D24" s="160"/>
      <c r="E24" s="190" t="s">
        <v>89</v>
      </c>
      <c r="F24" s="190"/>
      <c r="G24" s="190"/>
      <c r="H24" s="191"/>
      <c r="I24" s="151"/>
    </row>
    <row r="25" spans="1:9" ht="14.25" thickBot="1">
      <c r="A25" s="151"/>
      <c r="B25" s="170"/>
      <c r="C25" s="171"/>
      <c r="D25" s="171"/>
      <c r="E25" s="171"/>
      <c r="F25" s="171"/>
      <c r="G25" s="171"/>
      <c r="H25" s="172"/>
      <c r="I25" s="151"/>
    </row>
    <row r="26" spans="1:9" ht="14.25" thickTop="1">
      <c r="A26" s="151"/>
      <c r="B26" s="151"/>
      <c r="C26" s="151"/>
      <c r="D26" s="151"/>
      <c r="E26" s="151"/>
      <c r="F26" s="151"/>
      <c r="G26" s="151"/>
      <c r="H26" s="151"/>
      <c r="I26" s="151"/>
    </row>
    <row r="27" spans="1:9" ht="13.5">
      <c r="A27" s="151"/>
      <c r="B27" s="151"/>
      <c r="C27" s="151"/>
      <c r="D27" s="151"/>
      <c r="E27" s="151"/>
      <c r="F27" s="151"/>
      <c r="G27" s="151"/>
      <c r="H27" s="151"/>
      <c r="I27" s="151"/>
    </row>
    <row r="28" spans="1:9" ht="13.5">
      <c r="A28" s="151"/>
      <c r="B28" s="151"/>
      <c r="C28" s="151"/>
      <c r="D28" s="151"/>
      <c r="E28" s="151"/>
      <c r="F28" s="151"/>
      <c r="G28" s="151"/>
      <c r="H28" s="151"/>
      <c r="I28" s="151"/>
    </row>
    <row r="29" spans="1:9" ht="13.5">
      <c r="A29" s="151"/>
      <c r="B29" s="151"/>
      <c r="C29" s="151"/>
      <c r="D29" s="151"/>
      <c r="E29" s="151"/>
      <c r="F29" s="151"/>
      <c r="G29" s="151"/>
      <c r="H29" s="151"/>
      <c r="I29" s="151"/>
    </row>
    <row r="30" spans="1:9" ht="13.5">
      <c r="A30" s="151"/>
      <c r="B30" s="151"/>
      <c r="C30" s="151"/>
      <c r="D30" s="151"/>
      <c r="E30" s="151"/>
      <c r="F30" s="151"/>
      <c r="G30" s="151"/>
      <c r="H30" s="151"/>
      <c r="I30" s="151"/>
    </row>
    <row r="31" spans="1:9" ht="13.5">
      <c r="A31" s="151"/>
      <c r="B31" s="151"/>
      <c r="C31" s="151"/>
      <c r="D31" s="151"/>
      <c r="E31" s="151"/>
      <c r="F31" s="151"/>
      <c r="G31" s="151"/>
      <c r="H31" s="151"/>
      <c r="I31" s="151"/>
    </row>
    <row r="32" spans="1:9" ht="13.5">
      <c r="A32" s="151"/>
      <c r="B32" s="151"/>
      <c r="C32" s="151"/>
      <c r="D32" s="151"/>
      <c r="E32" s="151"/>
      <c r="F32" s="151"/>
      <c r="G32" s="151"/>
      <c r="H32" s="151"/>
      <c r="I32" s="151"/>
    </row>
    <row r="33" spans="1:9" ht="13.5">
      <c r="A33" s="151"/>
      <c r="B33" s="151"/>
      <c r="C33" s="151"/>
      <c r="D33" s="151"/>
      <c r="E33" s="151"/>
      <c r="F33" s="151"/>
      <c r="G33" s="151"/>
      <c r="H33" s="151"/>
      <c r="I33" s="151"/>
    </row>
    <row r="34" spans="1:9" ht="13.5">
      <c r="A34" s="151"/>
      <c r="B34" s="151"/>
      <c r="C34" s="151"/>
      <c r="D34" s="151"/>
      <c r="E34" s="151"/>
      <c r="F34" s="151"/>
      <c r="G34" s="151"/>
      <c r="H34" s="151"/>
      <c r="I34" s="151"/>
    </row>
    <row r="35" spans="1:9" ht="13.5">
      <c r="A35" s="151"/>
      <c r="B35" s="151"/>
      <c r="C35" s="151"/>
      <c r="D35" s="151"/>
      <c r="E35" s="151"/>
      <c r="F35" s="151"/>
      <c r="G35" s="151"/>
      <c r="H35" s="151"/>
      <c r="I35" s="151"/>
    </row>
    <row r="36" spans="1:9" ht="13.5">
      <c r="A36" s="151"/>
      <c r="B36" s="151"/>
      <c r="C36" s="151"/>
      <c r="D36" s="151"/>
      <c r="E36" s="151"/>
      <c r="F36" s="151"/>
      <c r="G36" s="151"/>
      <c r="H36" s="151"/>
      <c r="I36" s="151"/>
    </row>
    <row r="37" spans="1:9" ht="13.5">
      <c r="A37" s="151"/>
      <c r="B37" s="151"/>
      <c r="C37" s="151"/>
      <c r="D37" s="151"/>
      <c r="E37" s="151"/>
      <c r="F37" s="151"/>
      <c r="G37" s="151"/>
      <c r="H37" s="151"/>
      <c r="I37" s="151"/>
    </row>
    <row r="38" spans="1:9" ht="13.5">
      <c r="A38" s="151"/>
      <c r="B38" s="151"/>
      <c r="C38" s="151"/>
      <c r="D38" s="151"/>
      <c r="E38" s="151"/>
      <c r="F38" s="151"/>
      <c r="G38" s="151"/>
      <c r="H38" s="151"/>
      <c r="I38" s="151"/>
    </row>
    <row r="39" spans="1:9" ht="13.5">
      <c r="A39" s="151"/>
      <c r="B39" s="151"/>
      <c r="C39" s="151"/>
      <c r="D39" s="151"/>
      <c r="E39" s="151"/>
      <c r="F39" s="151"/>
      <c r="G39" s="151"/>
      <c r="H39" s="151"/>
      <c r="I39" s="151"/>
    </row>
    <row r="40" spans="1:9" ht="13.5">
      <c r="A40" s="151"/>
      <c r="B40" s="151"/>
      <c r="C40" s="151"/>
      <c r="D40" s="151"/>
      <c r="E40" s="151"/>
      <c r="F40" s="151"/>
      <c r="G40" s="151"/>
      <c r="H40" s="151"/>
      <c r="I40" s="151"/>
    </row>
  </sheetData>
  <mergeCells count="1">
    <mergeCell ref="E24:H24"/>
  </mergeCells>
  <hyperlinks>
    <hyperlink ref="E24" r:id="rId1" display="http://www.roumu.com/"/>
  </hyperlink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36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2" width="3.125" style="0" customWidth="1"/>
  </cols>
  <sheetData>
    <row r="1" spans="1:10" ht="14.25" thickBot="1">
      <c r="A1" s="151"/>
      <c r="B1" s="151"/>
      <c r="C1" s="151"/>
      <c r="D1" s="151"/>
      <c r="E1" s="151"/>
      <c r="F1" s="151"/>
      <c r="G1" s="151"/>
      <c r="H1" s="151"/>
      <c r="I1" s="151"/>
      <c r="J1" s="11"/>
    </row>
    <row r="2" spans="1:10" ht="14.25" thickTop="1">
      <c r="A2" s="151"/>
      <c r="B2" s="152"/>
      <c r="C2" s="153"/>
      <c r="D2" s="153"/>
      <c r="E2" s="153"/>
      <c r="F2" s="153"/>
      <c r="G2" s="153"/>
      <c r="H2" s="154"/>
      <c r="I2" s="151"/>
      <c r="J2" s="11"/>
    </row>
    <row r="3" spans="1:10" ht="17.25">
      <c r="A3" s="151"/>
      <c r="B3" s="155" t="s">
        <v>74</v>
      </c>
      <c r="C3" s="156"/>
      <c r="D3" s="157"/>
      <c r="E3" s="157"/>
      <c r="F3" s="157"/>
      <c r="G3" s="157"/>
      <c r="H3" s="158"/>
      <c r="I3" s="151"/>
      <c r="J3" s="11"/>
    </row>
    <row r="4" spans="1:10" ht="13.5">
      <c r="A4" s="151"/>
      <c r="B4" s="159"/>
      <c r="C4" s="160"/>
      <c r="D4" s="160"/>
      <c r="E4" s="160"/>
      <c r="F4" s="160"/>
      <c r="G4" s="160"/>
      <c r="H4" s="161"/>
      <c r="I4" s="151"/>
      <c r="J4" s="162"/>
    </row>
    <row r="5" spans="1:10" ht="13.5">
      <c r="A5" s="151"/>
      <c r="B5" s="159"/>
      <c r="C5" s="163"/>
      <c r="D5" s="151"/>
      <c r="E5" s="160"/>
      <c r="F5" s="160"/>
      <c r="G5" s="160"/>
      <c r="H5" s="161"/>
      <c r="I5" s="151"/>
      <c r="J5" s="162"/>
    </row>
    <row r="6" spans="1:10" ht="13.5">
      <c r="A6" s="151"/>
      <c r="B6" s="159"/>
      <c r="C6" s="151"/>
      <c r="D6" s="151"/>
      <c r="E6" s="160"/>
      <c r="F6" s="160"/>
      <c r="G6" s="160"/>
      <c r="H6" s="161"/>
      <c r="I6" s="151"/>
      <c r="J6" s="162"/>
    </row>
    <row r="7" spans="1:10" ht="13.5">
      <c r="A7" s="151"/>
      <c r="B7" s="159"/>
      <c r="C7" s="151"/>
      <c r="D7" s="151"/>
      <c r="E7" s="160"/>
      <c r="F7" s="160"/>
      <c r="G7" s="160"/>
      <c r="H7" s="161"/>
      <c r="I7" s="151"/>
      <c r="J7" s="162"/>
    </row>
    <row r="8" spans="1:10" ht="13.5">
      <c r="A8" s="151"/>
      <c r="B8" s="159"/>
      <c r="C8" s="163"/>
      <c r="D8" s="151"/>
      <c r="E8" s="160"/>
      <c r="F8" s="160"/>
      <c r="G8" s="160"/>
      <c r="H8" s="161"/>
      <c r="I8" s="151"/>
      <c r="J8" s="162"/>
    </row>
    <row r="9" spans="1:10" ht="13.5">
      <c r="A9" s="151"/>
      <c r="B9" s="159"/>
      <c r="C9" s="151"/>
      <c r="D9" s="151"/>
      <c r="E9" s="160"/>
      <c r="F9" s="160"/>
      <c r="G9" s="160"/>
      <c r="H9" s="161"/>
      <c r="I9" s="151"/>
      <c r="J9" s="162"/>
    </row>
    <row r="10" spans="1:10" ht="13.5">
      <c r="A10" s="151"/>
      <c r="B10" s="159"/>
      <c r="C10" s="151"/>
      <c r="D10" s="151"/>
      <c r="E10" s="160"/>
      <c r="F10" s="160"/>
      <c r="G10" s="160"/>
      <c r="H10" s="161"/>
      <c r="I10" s="151"/>
      <c r="J10" s="162"/>
    </row>
    <row r="11" spans="1:10" ht="13.5">
      <c r="A11" s="151"/>
      <c r="B11" s="159"/>
      <c r="C11" s="163"/>
      <c r="D11" s="151"/>
      <c r="E11" s="160"/>
      <c r="F11" s="160"/>
      <c r="G11" s="160"/>
      <c r="H11" s="161"/>
      <c r="I11" s="151"/>
      <c r="J11" s="162"/>
    </row>
    <row r="12" spans="1:10" ht="13.5">
      <c r="A12" s="151"/>
      <c r="B12" s="159"/>
      <c r="C12" s="151"/>
      <c r="D12" s="151"/>
      <c r="E12" s="160"/>
      <c r="F12" s="160"/>
      <c r="G12" s="160"/>
      <c r="H12" s="161"/>
      <c r="I12" s="151"/>
      <c r="J12" s="162"/>
    </row>
    <row r="13" spans="1:10" ht="13.5">
      <c r="A13" s="151"/>
      <c r="B13" s="159"/>
      <c r="C13" s="151"/>
      <c r="D13" s="151"/>
      <c r="E13" s="160"/>
      <c r="F13" s="160"/>
      <c r="G13" s="160"/>
      <c r="H13" s="161"/>
      <c r="I13" s="151"/>
      <c r="J13" s="162"/>
    </row>
    <row r="14" spans="1:10" ht="13.5">
      <c r="A14" s="151"/>
      <c r="B14" s="159"/>
      <c r="C14" s="163"/>
      <c r="D14" s="151"/>
      <c r="E14" s="160"/>
      <c r="F14" s="160"/>
      <c r="G14" s="160"/>
      <c r="H14" s="161"/>
      <c r="I14" s="151"/>
      <c r="J14" s="162"/>
    </row>
    <row r="15" spans="1:10" ht="13.5">
      <c r="A15" s="151"/>
      <c r="B15" s="159"/>
      <c r="C15" s="151"/>
      <c r="D15" s="164"/>
      <c r="E15" s="160"/>
      <c r="F15" s="160"/>
      <c r="G15" s="160"/>
      <c r="H15" s="161"/>
      <c r="I15" s="151"/>
      <c r="J15" s="162"/>
    </row>
    <row r="16" spans="1:10" ht="13.5">
      <c r="A16" s="151"/>
      <c r="B16" s="159"/>
      <c r="C16" s="151"/>
      <c r="D16" s="151"/>
      <c r="E16" s="160"/>
      <c r="F16" s="160"/>
      <c r="G16" s="160"/>
      <c r="H16" s="161"/>
      <c r="I16" s="151"/>
      <c r="J16" s="162"/>
    </row>
    <row r="17" spans="1:10" ht="13.5">
      <c r="A17" s="151"/>
      <c r="B17" s="159"/>
      <c r="C17" s="151"/>
      <c r="D17" s="151"/>
      <c r="E17" s="160"/>
      <c r="F17" s="160"/>
      <c r="G17" s="160"/>
      <c r="H17" s="161"/>
      <c r="I17" s="151"/>
      <c r="J17" s="162"/>
    </row>
    <row r="18" spans="1:10" ht="13.5">
      <c r="A18" s="151"/>
      <c r="B18" s="159"/>
      <c r="C18" s="151"/>
      <c r="D18" s="151"/>
      <c r="E18" s="160"/>
      <c r="F18" s="160"/>
      <c r="G18" s="160"/>
      <c r="H18" s="161"/>
      <c r="I18" s="151"/>
      <c r="J18" s="162"/>
    </row>
    <row r="19" spans="1:10" ht="13.5">
      <c r="A19" s="151"/>
      <c r="B19" s="159"/>
      <c r="C19" s="163"/>
      <c r="D19" s="151"/>
      <c r="E19" s="160"/>
      <c r="F19" s="160"/>
      <c r="G19" s="160"/>
      <c r="H19" s="161"/>
      <c r="I19" s="151"/>
      <c r="J19" s="162"/>
    </row>
    <row r="20" spans="1:10" ht="13.5">
      <c r="A20" s="151"/>
      <c r="B20" s="159"/>
      <c r="C20" s="151"/>
      <c r="D20" s="151"/>
      <c r="E20" s="160"/>
      <c r="F20" s="160"/>
      <c r="G20" s="160"/>
      <c r="H20" s="161"/>
      <c r="I20" s="151"/>
      <c r="J20" s="162"/>
    </row>
    <row r="21" spans="1:10" ht="13.5">
      <c r="A21" s="151"/>
      <c r="B21" s="159"/>
      <c r="C21" s="151"/>
      <c r="D21" s="151"/>
      <c r="E21" s="160"/>
      <c r="F21" s="160"/>
      <c r="G21" s="160"/>
      <c r="H21" s="161"/>
      <c r="I21" s="151"/>
      <c r="J21" s="162"/>
    </row>
    <row r="22" spans="1:10" ht="13.5">
      <c r="A22" s="151"/>
      <c r="B22" s="159"/>
      <c r="C22" s="151"/>
      <c r="D22" s="151"/>
      <c r="E22" s="160"/>
      <c r="F22" s="160"/>
      <c r="G22" s="160"/>
      <c r="H22" s="161"/>
      <c r="I22" s="151"/>
      <c r="J22" s="162"/>
    </row>
    <row r="23" spans="1:10" ht="13.5">
      <c r="A23" s="151"/>
      <c r="B23" s="159"/>
      <c r="C23" s="163"/>
      <c r="D23" s="151"/>
      <c r="E23" s="160"/>
      <c r="F23" s="160"/>
      <c r="G23" s="160"/>
      <c r="H23" s="161"/>
      <c r="I23" s="151"/>
      <c r="J23" s="162"/>
    </row>
    <row r="24" spans="1:10" ht="13.5">
      <c r="A24" s="151"/>
      <c r="B24" s="159"/>
      <c r="C24" s="151"/>
      <c r="D24" s="151"/>
      <c r="E24" s="160"/>
      <c r="F24" s="160"/>
      <c r="G24" s="160"/>
      <c r="H24" s="161"/>
      <c r="I24" s="151"/>
      <c r="J24" s="162"/>
    </row>
    <row r="25" spans="1:10" ht="13.5">
      <c r="A25" s="151"/>
      <c r="B25" s="159"/>
      <c r="C25" s="165"/>
      <c r="D25" s="160"/>
      <c r="E25" s="160"/>
      <c r="F25" s="160"/>
      <c r="G25" s="160"/>
      <c r="H25" s="161"/>
      <c r="I25" s="151"/>
      <c r="J25" s="162"/>
    </row>
    <row r="26" spans="1:10" ht="13.5">
      <c r="A26" s="151"/>
      <c r="B26" s="159"/>
      <c r="C26" s="162"/>
      <c r="D26" s="160"/>
      <c r="E26" s="160"/>
      <c r="F26" s="160"/>
      <c r="G26" s="160"/>
      <c r="H26" s="161"/>
      <c r="I26" s="151"/>
      <c r="J26" s="162"/>
    </row>
    <row r="27" spans="1:10" ht="13.5">
      <c r="A27" s="151"/>
      <c r="B27" s="159"/>
      <c r="C27" s="163"/>
      <c r="D27" s="151"/>
      <c r="E27" s="160"/>
      <c r="F27" s="160"/>
      <c r="G27" s="160"/>
      <c r="H27" s="161"/>
      <c r="I27" s="151"/>
      <c r="J27" s="162"/>
    </row>
    <row r="28" spans="1:10" ht="13.5">
      <c r="A28" s="151"/>
      <c r="B28" s="159"/>
      <c r="C28" s="151"/>
      <c r="D28" s="151"/>
      <c r="E28" s="160"/>
      <c r="F28" s="160"/>
      <c r="G28" s="160"/>
      <c r="H28" s="161"/>
      <c r="I28" s="151"/>
      <c r="J28" s="162"/>
    </row>
    <row r="29" spans="1:10" ht="13.5">
      <c r="A29" s="151"/>
      <c r="B29" s="159"/>
      <c r="C29" s="165"/>
      <c r="D29" s="160"/>
      <c r="E29" s="160"/>
      <c r="F29" s="160"/>
      <c r="G29" s="160"/>
      <c r="H29" s="161"/>
      <c r="I29" s="151"/>
      <c r="J29" s="162"/>
    </row>
    <row r="30" spans="1:10" ht="13.5">
      <c r="A30" s="151"/>
      <c r="B30" s="159"/>
      <c r="C30" s="166"/>
      <c r="D30" s="160"/>
      <c r="E30" s="160"/>
      <c r="F30" s="160"/>
      <c r="G30" s="160"/>
      <c r="H30" s="161"/>
      <c r="I30" s="151"/>
      <c r="J30" s="162"/>
    </row>
    <row r="31" spans="1:10" ht="13.5">
      <c r="A31" s="151"/>
      <c r="B31" s="159"/>
      <c r="C31" s="167"/>
      <c r="D31" s="160"/>
      <c r="E31" s="160"/>
      <c r="F31" s="168"/>
      <c r="G31" s="160"/>
      <c r="H31" s="161"/>
      <c r="I31" s="151"/>
      <c r="J31" s="162"/>
    </row>
    <row r="32" spans="1:10" ht="17.25">
      <c r="A32" s="151"/>
      <c r="B32" s="159"/>
      <c r="C32" s="167"/>
      <c r="D32" s="160"/>
      <c r="E32" s="160"/>
      <c r="F32" s="169"/>
      <c r="G32" s="160"/>
      <c r="H32" s="161"/>
      <c r="I32" s="151"/>
      <c r="J32" s="11"/>
    </row>
    <row r="33" spans="1:10" ht="14.25" thickBot="1">
      <c r="A33" s="151"/>
      <c r="B33" s="170"/>
      <c r="C33" s="171"/>
      <c r="D33" s="171"/>
      <c r="E33" s="171"/>
      <c r="F33" s="171"/>
      <c r="G33" s="171"/>
      <c r="H33" s="172"/>
      <c r="I33" s="151"/>
      <c r="J33" s="11"/>
    </row>
    <row r="34" spans="1:10" ht="14.25" thickTop="1">
      <c r="A34" s="151"/>
      <c r="B34" s="151"/>
      <c r="C34" s="151"/>
      <c r="D34" s="151"/>
      <c r="E34" s="151"/>
      <c r="F34" s="151"/>
      <c r="G34" s="151"/>
      <c r="H34" s="151"/>
      <c r="I34" s="151"/>
      <c r="J34" s="11"/>
    </row>
    <row r="35" spans="1:10" ht="13.5">
      <c r="A35" s="151"/>
      <c r="B35" s="151"/>
      <c r="C35" s="151"/>
      <c r="D35" s="151"/>
      <c r="E35" s="151"/>
      <c r="F35" s="151"/>
      <c r="G35" s="151"/>
      <c r="H35" s="151"/>
      <c r="I35" s="151"/>
      <c r="J35" s="11"/>
    </row>
    <row r="36" spans="1:10" ht="13.5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名南経営センターグループ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名南経営センターグループ</dc:creator>
  <cp:keywords/>
  <dc:description/>
  <cp:lastModifiedBy>名南経営センターグループ</cp:lastModifiedBy>
  <cp:lastPrinted>2007-06-18T10:06:39Z</cp:lastPrinted>
  <dcterms:created xsi:type="dcterms:W3CDTF">2007-06-08T04:15:07Z</dcterms:created>
  <dcterms:modified xsi:type="dcterms:W3CDTF">2007-07-23T13:06:55Z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